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it.local\Seit\Seit\10. Programmes\EM\Jäätmeprojektid\Blastic\WP2 Mapping\2. Methodology\"/>
    </mc:Choice>
  </mc:AlternateContent>
  <bookViews>
    <workbookView xWindow="0" yWindow="0" windowWidth="28800" windowHeight="12435"/>
  </bookViews>
  <sheets>
    <sheet name="Ohje" sheetId="2" r:id="rId1"/>
    <sheet name="Kyselylomake" sheetId="1" r:id="rId2"/>
    <sheet name="Sheet1" sheetId="3" r:id="rId3"/>
  </sheets>
  <definedNames>
    <definedName name="_xlnm._FilterDatabase" localSheetId="1" hidden="1">Kyselylomake!$A$4:$I$78</definedName>
    <definedName name="_xlnm.Print_Area" localSheetId="1">Kyselylomake!$A$1:$J$79</definedName>
    <definedName name="_xlnm.Print_Area" localSheetId="0">Ohje!$A$1:$F$31</definedName>
    <definedName name="_xlnm.Print_Titles" localSheetId="1">Kyselylomake!$4:$4</definedName>
    <definedName name="Z_7681F02F_95B1_4B4B_BEE7_DAE15874D039_.wvu.PrintArea" localSheetId="0" hidden="1">Ohje!$A$1:$F$31</definedName>
  </definedNames>
  <calcPr calcId="152511"/>
</workbook>
</file>

<file path=xl/calcChain.xml><?xml version="1.0" encoding="utf-8"?>
<calcChain xmlns="http://schemas.openxmlformats.org/spreadsheetml/2006/main">
  <c r="L79" i="1" l="1"/>
  <c r="K79" i="1"/>
  <c r="J79" i="1"/>
  <c r="H76" i="1"/>
  <c r="L74" i="1"/>
  <c r="K74" i="1"/>
  <c r="J74" i="1"/>
  <c r="L69" i="1"/>
  <c r="K69" i="1"/>
  <c r="H69" i="1" s="1"/>
  <c r="J69" i="1"/>
  <c r="L66" i="1"/>
  <c r="K66" i="1"/>
  <c r="J66" i="1"/>
  <c r="L60" i="1"/>
  <c r="K60" i="1"/>
  <c r="J60" i="1"/>
  <c r="L56" i="1"/>
  <c r="H56" i="1" s="1"/>
  <c r="K56" i="1"/>
  <c r="J56" i="1"/>
  <c r="L44" i="1"/>
  <c r="K44" i="1"/>
  <c r="J44" i="1"/>
  <c r="L38" i="1"/>
  <c r="K38" i="1"/>
  <c r="J38" i="1"/>
  <c r="L34" i="1"/>
  <c r="K34" i="1"/>
  <c r="J34" i="1"/>
  <c r="L31" i="1"/>
  <c r="K31" i="1"/>
  <c r="J31" i="1"/>
  <c r="L27" i="1"/>
  <c r="K27" i="1"/>
  <c r="H27" i="1" s="1"/>
  <c r="J27" i="1"/>
  <c r="L24" i="1"/>
  <c r="K24" i="1"/>
  <c r="J24" i="1"/>
  <c r="L19" i="1"/>
  <c r="K19" i="1"/>
  <c r="J19" i="1"/>
  <c r="L11" i="1"/>
  <c r="H11" i="1" s="1"/>
  <c r="K11" i="1"/>
  <c r="J11" i="1"/>
  <c r="H19" i="1" l="1"/>
  <c r="H24" i="1"/>
  <c r="H38" i="1"/>
  <c r="H44" i="1"/>
  <c r="H66" i="1"/>
  <c r="H31" i="1"/>
  <c r="H34" i="1"/>
  <c r="H60" i="1"/>
  <c r="H74" i="1"/>
  <c r="H79" i="1"/>
</calcChain>
</file>

<file path=xl/sharedStrings.xml><?xml version="1.0" encoding="utf-8"?>
<sst xmlns="http://schemas.openxmlformats.org/spreadsheetml/2006/main" count="329" uniqueCount="246">
  <si>
    <t>count green</t>
  </si>
  <si>
    <t>count yellow</t>
  </si>
  <si>
    <t>count red</t>
  </si>
  <si>
    <t>A1</t>
  </si>
  <si>
    <t>A2</t>
  </si>
  <si>
    <t>A3</t>
  </si>
  <si>
    <t>A4</t>
  </si>
  <si>
    <t>A5</t>
  </si>
  <si>
    <t>A6</t>
  </si>
  <si>
    <t>B1</t>
  </si>
  <si>
    <t>B2</t>
  </si>
  <si>
    <t>B3</t>
  </si>
  <si>
    <t>B4</t>
  </si>
  <si>
    <t>B5</t>
  </si>
  <si>
    <t>B6</t>
  </si>
  <si>
    <t>B7</t>
  </si>
  <si>
    <t>B8</t>
  </si>
  <si>
    <t>B9</t>
  </si>
  <si>
    <t>B10</t>
  </si>
  <si>
    <t>C1</t>
  </si>
  <si>
    <t>C2</t>
  </si>
  <si>
    <t>C3</t>
  </si>
  <si>
    <t>C4</t>
  </si>
  <si>
    <t>C5</t>
  </si>
  <si>
    <t>D1</t>
  </si>
  <si>
    <t>1: 0
2: &lt;10%
3: &gt;10%</t>
  </si>
  <si>
    <t>D2</t>
  </si>
  <si>
    <t>1: 0
2: &lt;50%
3: &gt;50%</t>
  </si>
  <si>
    <t>D3</t>
  </si>
  <si>
    <t>D4</t>
  </si>
  <si>
    <t>D5</t>
  </si>
  <si>
    <t>E1</t>
  </si>
  <si>
    <t>E2</t>
  </si>
  <si>
    <t>1: 95-100%
2: 75-94%
3:&lt;75%</t>
  </si>
  <si>
    <t>E3</t>
  </si>
  <si>
    <t>E4</t>
  </si>
  <si>
    <t>E5</t>
  </si>
  <si>
    <t>E6</t>
  </si>
  <si>
    <t>E7</t>
  </si>
  <si>
    <t>E8</t>
  </si>
  <si>
    <t>E9</t>
  </si>
  <si>
    <t>E10</t>
  </si>
  <si>
    <t>E11</t>
  </si>
  <si>
    <t>E12</t>
  </si>
  <si>
    <t>E13</t>
  </si>
  <si>
    <t>E15</t>
  </si>
  <si>
    <t>E16</t>
  </si>
  <si>
    <t>F1</t>
  </si>
  <si>
    <t>F2</t>
  </si>
  <si>
    <t>F3</t>
  </si>
  <si>
    <t>F4</t>
  </si>
  <si>
    <t>F5</t>
  </si>
  <si>
    <t>F6</t>
  </si>
  <si>
    <t>F7</t>
  </si>
  <si>
    <t>F8</t>
  </si>
  <si>
    <t>G1</t>
  </si>
  <si>
    <t>G2</t>
  </si>
  <si>
    <t>G3</t>
  </si>
  <si>
    <t>G4</t>
  </si>
  <si>
    <t>G5</t>
  </si>
  <si>
    <t>G6</t>
  </si>
  <si>
    <t>H1</t>
  </si>
  <si>
    <t>H2</t>
  </si>
  <si>
    <t>H3</t>
  </si>
  <si>
    <t>Roskan lähde</t>
  </si>
  <si>
    <t>Reitti</t>
  </si>
  <si>
    <t>Kysymyksen numero</t>
  </si>
  <si>
    <t>Kysymys</t>
  </si>
  <si>
    <t>Vastaus</t>
  </si>
  <si>
    <t>Tiedonlähde / viite</t>
  </si>
  <si>
    <t>Lisätiedot / kommentit</t>
  </si>
  <si>
    <t>Arvioinnin tulos (1-3)</t>
  </si>
  <si>
    <t xml:space="preserve">1: &lt; 500 mm/vuosi
2: 500-1000 mm/vuosi
3: &gt;1000 mm/vuosi
</t>
  </si>
  <si>
    <t xml:space="preserve">Kuinka usein kaupungissa sattuu sääoloista johtuvia tulvia? </t>
  </si>
  <si>
    <t>Kaupungin maapinta-ala (mukaan lukien saaret)? [km2]</t>
  </si>
  <si>
    <t>Kaupungin rantaviivan pituus? [km]</t>
  </si>
  <si>
    <t>Kaupungin väestötiheys?</t>
  </si>
  <si>
    <t>B. Virkistyskäyttö ja turismi</t>
  </si>
  <si>
    <t>Virkistyskäyttörantojen kokonaispituus?</t>
  </si>
  <si>
    <t>Suoraan ihmisiltä
Viemärit ja joet
Tuuli</t>
  </si>
  <si>
    <t>1: hyvä
2: kohtalainen
3: huono</t>
  </si>
  <si>
    <t>C. Yleinen roskaaminen</t>
  </si>
  <si>
    <t>Paikallinen tietokanta tai arvio</t>
  </si>
  <si>
    <t>Alle 200 m päässä merenrannoilta tai joista/kanavista sijaitsevien ulkoilmatorien lukumäärä?</t>
  </si>
  <si>
    <r>
      <t xml:space="preserve">Pidetäänkö roskaamista yleisesti ongelmana kaupungissa? 
</t>
    </r>
    <r>
      <rPr>
        <i/>
        <sz val="14"/>
        <color rgb="FF000000"/>
        <rFont val="Gill Sans Std"/>
      </rPr>
      <t>Luettele roskaamisen kannalta ongelmallisia alueita/paikkoja kommenttisarakkeessa.</t>
    </r>
  </si>
  <si>
    <t>D. Viemäröinti</t>
  </si>
  <si>
    <t>Viemäröinti</t>
  </si>
  <si>
    <t>1: hyvä, hulevedet puhdistetaan fysikaalisesti, kemiallisesti ja biologisesti
2: kohtuullinen, hulevedet puhdistetaan vain fysikaalisesti
3: heikko, hulevedet ohjataan luonnonvesiin ilman puhdistusta</t>
  </si>
  <si>
    <t>Meriroskan lähteitä ja reittejä kartoittava kysely merenrantakaupungeille</t>
  </si>
  <si>
    <t>Mikä osuus kotitalouksista/jätteentuottajista on kaupungin jätteenkeräysjärjestelmän piirissä?</t>
  </si>
  <si>
    <t>1: 0
2: 1-2
3: &gt;2</t>
  </si>
  <si>
    <t>1: 1-5
2: 5-10
3: &gt;10</t>
  </si>
  <si>
    <t xml:space="preserve">1: Harvoin: Tulvat ovat epätodennäköisiä mutta mahdollisia epätavallisissa sääoloissa; 1-5 % tulvamahdollisuus vuodessa tai lähes 1-5 kertaa 100 vuodessa
2: Toisinaan: Tulvia sattuu epäsäännöllisesti tavallisissa sääoloissa; 5-50 % tulvamahdollisuus vuodessa tai 5-50 kertaa 100 vuodessa
3: Säännöllisesti: Tulvia esiintyy usein tavallisissa sääoloissa; &gt;50 % tulvamahdollisuus vuodessa (eli 50 kertaa 100 vuodessa), mutta &lt;50% tulvamahdollisuus vuoden kaikkina kuukausina
</t>
  </si>
  <si>
    <t>Suoraan ihmisiltä
Viemärit ja joet</t>
  </si>
  <si>
    <r>
      <t xml:space="preserve">Miten kehittynyt jätehuolto on? 
</t>
    </r>
    <r>
      <rPr>
        <i/>
        <sz val="14"/>
        <color rgb="FF000000"/>
        <rFont val="Gill Sans Std"/>
      </rPr>
      <t>Sijoita kaupunkisi jätteenkäsittelyn perusteella johonkin annetuista ryhmistä.</t>
    </r>
    <r>
      <rPr>
        <sz val="14"/>
        <color rgb="FF000000"/>
        <rFont val="Gill Sans Std"/>
        <family val="2"/>
      </rPr>
      <t xml:space="preserve">
</t>
    </r>
  </si>
  <si>
    <t>1: kyllä, vastuut on selkeästi määritelty, erillinen hallinnollinen yksikkö ja riittävästi henkilöresursseja
2: osittain, vastuut osittain määritelty, jaettu useiden hallintoyksiköiden välillä, henkilöresursseissa puutteita
3: ei, vastuita ei ole selkeästi määritelty, ei vastuullista hallintoyksikköä, ei henkilöresursseja</t>
  </si>
  <si>
    <t>1: kyllä
2: osittain
3: ei</t>
  </si>
  <si>
    <t>Ovatko käytöstä poistetut kaatopaikat mahdollisia meriroskan lähteitä (ei suljettu vaatimusten mukaisesti, sijainti mahdollisella tulva-alueella jne.)?</t>
  </si>
  <si>
    <t>Ovatko toiminnassa olevat kaatopaikat ja muut suuremmat jätteenkäsittelypaikat mahdollisia meriroskan lähteitä (ei toimenpiteitä jätteiden ympäristöön pääsyn estämiseksi, sijainti mahdollisella tulva-alueella jne.)?</t>
  </si>
  <si>
    <r>
      <t xml:space="preserve">Kuinka monta kunnallisjätteen dumppaustapausta kaupungissa tapahtuu vuosittain?  
Kerro kommenttisarakkeessa dumpattavien jätteiden päätyypit </t>
    </r>
    <r>
      <rPr>
        <i/>
        <sz val="14"/>
        <color rgb="FF000000"/>
        <rFont val="Gill Sans Std"/>
        <family val="2"/>
      </rPr>
      <t>(esim. suurikokoinen jäte/huonekalut, kunnallisjäte, rakennus- ja purkujäte, maatalousjäte)</t>
    </r>
  </si>
  <si>
    <t>Onko kaupungissa käytössä pakkausten panttijärjestelmä?</t>
  </si>
  <si>
    <t>Kaupunki:</t>
  </si>
  <si>
    <t>E. Jätehuolto</t>
  </si>
  <si>
    <t>F. Julkisten tilojen siivous</t>
  </si>
  <si>
    <t>Onko jätehuolto järjestetty riittävän hyvin kaupungin erillisenä vastuualueena?</t>
  </si>
  <si>
    <t>Onko katujen puhdistus järjestetty riittävän hyvin kaupungin erillisenä vastuualueena?</t>
  </si>
  <si>
    <t>Mikä osuus kaupungin julkisista tiloista (ml. kadut ja tiet) puhdistetaan säännöllisesti?</t>
  </si>
  <si>
    <t>Onko roska-astioiden muotoilussa ongelmia (käytettävyys, lintujen pääsy roskia tonkimaan, alttius tuulelle jne.)?</t>
  </si>
  <si>
    <t>G. Teollisuus ja kaupallinen ala</t>
  </si>
  <si>
    <t>1: kyllä
2: mahdollisesti
3: ei</t>
  </si>
  <si>
    <t>Suoraan ihmisiltä</t>
  </si>
  <si>
    <t>Viemärit ja joet</t>
  </si>
  <si>
    <t>Viemärit ja joet
Tuuli</t>
  </si>
  <si>
    <t>Suoraan ihmisiltä
Tuuli</t>
  </si>
  <si>
    <t>H. Maatalous</t>
  </si>
  <si>
    <t>Maatalousmaan osuus kaupungin alueella?</t>
  </si>
  <si>
    <t>Pidetäänkö kiinteiden esineiden (esim. kondomit, tamponit, terveyssiteet) heittämistä wc-pönttöön ongelmana?</t>
  </si>
  <si>
    <t>1: ei mikään 
2: osa 
3: kaikki</t>
  </si>
  <si>
    <t xml:space="preserve">Pidetäänkö roskaamista ja laitonta jätteen dumppausta yleisesti ongelmana kaupungissa? 
</t>
  </si>
  <si>
    <t>1: ei ongelmaa
2: kohtalainen ongelma
3: suuri ongelma</t>
  </si>
  <si>
    <t>Kaupungin keskimääräinen vuosisademäärä?</t>
  </si>
  <si>
    <t>Julkisilla rannoilla tapahtuvan roskien ja pakkausjätteen keräyksen riittävyys (selkeästi määritellyt jätteenkeräysvaatimukset, riittävästi jäteastioita, roskaantumisen estokeinot käytössä jne.)?</t>
  </si>
  <si>
    <t>Ulkoilmatapahtumien roskien ja pakkausjätteen keräyksen riittävyys (selkeästi määritellyt jätteenkeräysvaatimukset, riittävästi jäteastioita, roskaantumisen estokeinot käytössä jne.)?</t>
  </si>
  <si>
    <t>Puistojen ja muiden merenrantojen ja jokien/kanavien läheisten virkistysalueiden roskien ja pakkausjätteen keräyksen riittävyys (selkeästi määritellyt jätteenkeräysvaatimukset, riittävästi jäteastioita, roskaantumisen estokeinot käytössä jne.)?</t>
  </si>
  <si>
    <t>Kaupunkilaisten omistautuneisuus ja sitoutuneisuus julkisiin tiloihin, mikä heijastuu roskaamiskäyttäytymiseen?</t>
  </si>
  <si>
    <t>Tutkimukset, mielipidekyselyt TAI viranomaisarvio/mielipide</t>
  </si>
  <si>
    <t xml:space="preserve">Keskusviemäri- tai paikalliseen jätevedenpuhdistusjärjestelmään kuulumattomien kotitalouksien osuus? </t>
  </si>
  <si>
    <t xml:space="preserve">Käsittelemättä mereen päätyvien hulevesien osuus? </t>
  </si>
  <si>
    <t xml:space="preserve">Hulevesien puhdistuksen riittävyys/tehokkuus? </t>
  </si>
  <si>
    <r>
      <t xml:space="preserve">Kuinka monta käytöstä poistettua kaatopaikkaa kaupungissa on?
</t>
    </r>
    <r>
      <rPr>
        <i/>
        <sz val="14"/>
        <color rgb="FF000000"/>
        <rFont val="Gill Sans Std"/>
      </rPr>
      <t>Kerro kommenttisarakkeesssa kuinka moni niistä sijaitsee alle 1 km:n päässä meren- tai joenrannasta.</t>
    </r>
  </si>
  <si>
    <r>
      <t xml:space="preserve">Kuinka monta muuta suurempaa jätteenkäsittelypaikkaa (jätteenlajittelu- tai muuta jätteenkäsittelylaitosta) kaupungissa on? 
</t>
    </r>
    <r>
      <rPr>
        <i/>
        <sz val="14"/>
        <color rgb="FF000000"/>
        <rFont val="Gill Sans Std"/>
        <family val="2"/>
      </rPr>
      <t>Kerro kommenttisarakkeesssa kuinka moni niistä sijaitsee alle 1 km:n päässä meren- tai joenrannasta.</t>
    </r>
  </si>
  <si>
    <r>
      <t xml:space="preserve">Kuinka monta käytössä olevaa kaatopaikkaa kaupungissa on?
</t>
    </r>
    <r>
      <rPr>
        <i/>
        <sz val="14"/>
        <color rgb="FF000000"/>
        <rFont val="Gill Sans Std"/>
      </rPr>
      <t>Kerro kommenttisarakkeesssa kuinka moni niistä sijaitsee alle 1 km:n päässä meren- tai joenrannasta.</t>
    </r>
  </si>
  <si>
    <t>Onko koko kaupungin pinta-ala (kaikki alueet) kunnallisen jätteenkeräyksen piirissä (keräyksen järjestää joko kaupungin omistama jätehuoltoyhtiö tai alihankkija)?</t>
  </si>
  <si>
    <t>Onko kaupungilla käytössä ajan tasalla oleva jätehuoltosuunnitelma ja -säännöt?</t>
  </si>
  <si>
    <t>Paikallinen aineisto TAI kansallinen/Eurostat-aineisto</t>
  </si>
  <si>
    <t>Tutkimukset TAI viranomaisarvio/mielipide</t>
  </si>
  <si>
    <t xml:space="preserve">Tutkimukset tai paikallisten maatilojen antama palaute TAI viranomaisarvio/mielipide </t>
  </si>
  <si>
    <t xml:space="preserve">Kaupungin katujenpuhdistuspalvelun laatu (katujen ja muiden julkisten tilojen, katukalusteiden, ja katumaiseman pitäminen puhtaana, hyvin hoidettuna ja tarkoituksenmukaisena)? </t>
  </si>
  <si>
    <t>Pidetäänkö kauppasatamia mahdollisina roskanlähteinä?</t>
  </si>
  <si>
    <t xml:space="preserve">Pidetäänkö rakennus- ja purkutöitä mahdollisina roskanlähteinä? </t>
  </si>
  <si>
    <t xml:space="preserve">Teollisuus- ja kauppa-alueiden osuus kaupungin alueella?
</t>
  </si>
  <si>
    <t xml:space="preserve">Arvioinnin ohjeistus / pisteytystasot </t>
  </si>
  <si>
    <t>A. Kaupungin yleinen sosio-ekonomia ja maantiede</t>
  </si>
  <si>
    <t xml:space="preserve">1: 0-300 km2
2: 300-1000 km2
3: &gt;1000 km2 </t>
  </si>
  <si>
    <t>Kansallinen tai paikallinen tilastotieto</t>
  </si>
  <si>
    <t>1: &lt;10 km
2: 10-100 km
3: &gt;100 km</t>
  </si>
  <si>
    <t xml:space="preserve">1: 0-100 / km2
2: 101-300 / km2
3: &gt;300 / km2 </t>
  </si>
  <si>
    <t>Kansallinen tai paikallinen ilmastotieto</t>
  </si>
  <si>
    <t>Kaupungin alueen läpi mereen laskevien jokien/kanavien (luonnolliset tai keinotekoiset, tilavuudeltaan ojaa tai puroa suuremmat) lukumäärä?</t>
  </si>
  <si>
    <t>Paikallinen tieto</t>
  </si>
  <si>
    <t>1: 0-3
2: 3-10
3: &gt;10</t>
  </si>
  <si>
    <t>Matkailijoiden lukumäärä (kotimaisten ja ulkomaisten vierailijoiden yöpymiset majoitusliikkeissä) vuodessa?</t>
  </si>
  <si>
    <t>Paikalliset sääseurantatiedot (sis. historiallinen tieto) tai arvio</t>
  </si>
  <si>
    <t>1:&lt;50 000 
2: 50 000 - 500 000
3: &gt;500 000</t>
  </si>
  <si>
    <t>Alueen aurinkoisten tuntien keskimääräinen lukumäärä vuodessa?</t>
  </si>
  <si>
    <t xml:space="preserve">1: &lt;1600
2: 1600-2400
3: &gt;2400
</t>
  </si>
  <si>
    <t>Kaupungin alueella olevien virkistyskäyttörantojen (viralliset tai muut säännöllisesti virkistykseen, uimiseen yms. käytetyt rannat) lukumäärä?</t>
  </si>
  <si>
    <t>1: 0-1
2: 2-5
3: &gt;5</t>
  </si>
  <si>
    <t>Paikallistieto</t>
  </si>
  <si>
    <t>1: &lt;1 km
2: 1-2 km
3: &gt;2 km</t>
  </si>
  <si>
    <t>Kaupungissa järjestettävien laajan mittakaavan ulkoilmatapahtumien (&gt;1000 vierailijaa ja sisältäen ravitsemuspalveluita) lukumäärä vuodessa (esim. festivaalit)?</t>
  </si>
  <si>
    <t>1: 0-1
2: 2-10
3: &gt;10</t>
  </si>
  <si>
    <t>Paikallinen tietokanta</t>
  </si>
  <si>
    <r>
      <t xml:space="preserve">Muiden meren ja jokien/kanavien rannoilla sijaitsevien isompien kokoontumispaikkojen (kuten puistojen, festivaali- ja messualueiden, rantabulevardien jne.) lukumäärä? </t>
    </r>
    <r>
      <rPr>
        <i/>
        <sz val="14"/>
        <rFont val="Gill Sans Std"/>
      </rPr>
      <t>Anna esimerkkejä kommenttisarakkeessa.</t>
    </r>
  </si>
  <si>
    <t>1: 0-5
2: 6-10
3: &gt;10</t>
  </si>
  <si>
    <t>1: 0
2: 1-3
3: &gt;3</t>
  </si>
  <si>
    <t>B11</t>
  </si>
  <si>
    <t>Pienvenesatamien roskien ja pakkausjätteen keräyksen riittävyys (selkeästi määritellyt jätteenkeräysvaatimukset, riittävästi jäteastioita, roskaantumisen estokeinot käytössä jne.)?</t>
  </si>
  <si>
    <t>Lähellä merenrantaa tai jokia/kanavia (esim. &lt;200 m päässä) sijaitsevien takeaway-ravintoloiden, -kioskien ym. lukumäärä?</t>
  </si>
  <si>
    <t>1: &lt;50
2: 50-100
3: &gt;100</t>
  </si>
  <si>
    <t>1: &gt;2 kampanjaa vuodessa
2: 1-2 kampanjaa vuodessa
3: 0 kampanjaa vuodessa</t>
  </si>
  <si>
    <t>Viranomaisen tai vedenkäsittelylaitoksen tieto</t>
  </si>
  <si>
    <t>1: ei ollenkaan tai hyvin harvoin: kerran viimeisen 20 vuoden aikana
2: toisinaan: ainakin kerran 10 vuodessa 
3: säännöllisesti: joka vuosi</t>
  </si>
  <si>
    <t xml:space="preserve">1: kaatopaikoille &lt;10%,  kierrätys &gt;50% 
2: kaatopaikoille 10-70%, kierrätys 30-50% 
3: kaatopaikoille &gt;70%,  kierrätys &lt;50% </t>
  </si>
  <si>
    <t>1: 0
2: 1-2
3: &gt;3</t>
  </si>
  <si>
    <t>1: kyllä, käytössä ja ajan tasalla
2: kehitteillä
3: ei</t>
  </si>
  <si>
    <t>Paikallistieto tai aiemmat tutkimukset</t>
  </si>
  <si>
    <t>Paikallistieto (esim. rikosraportit jne.)</t>
  </si>
  <si>
    <t>1: 0-5
2: 6-20
3: &gt;20</t>
  </si>
  <si>
    <r>
      <t xml:space="preserve">Kuinka usein kaupunki järjestää roskatietoisuutta lisääviä kampanjoita?
</t>
    </r>
    <r>
      <rPr>
        <i/>
        <sz val="14"/>
        <color rgb="FF000000"/>
        <rFont val="Gill Sans Std"/>
      </rPr>
      <t xml:space="preserve">Kommenttisarakkeessa anna kampanjoiden kohderyhmä ja keskipituus </t>
    </r>
  </si>
  <si>
    <t>E14</t>
  </si>
  <si>
    <t>1: &gt;5 kampanjaa vuodessa
2: 1-5 kampanjaa vuodessa
3: 0 kampanjaa vuodessa</t>
  </si>
  <si>
    <r>
      <t xml:space="preserve">Kuinka usein kaupunki järjestää kampanjoita, jotka lisäävät yleistä tietoisuutta jätteenkeräyksestä ja -lajittelusta?
</t>
    </r>
    <r>
      <rPr>
        <i/>
        <sz val="14"/>
        <rFont val="Gill Sans Std"/>
        <family val="2"/>
      </rPr>
      <t xml:space="preserve">Kommenttisarakkeessa anna kampanjoiden kohderyhmä ja keskipituus </t>
    </r>
  </si>
  <si>
    <t>1: kyllä 
3: ei</t>
  </si>
  <si>
    <t>Paikallistieto TAI viranomaisarvio/mielipide</t>
  </si>
  <si>
    <t>1: &lt;5%
2: 5-10%
3: &gt;10%</t>
  </si>
  <si>
    <t>1: 90-100%
2: 50-90%
3: &lt;50%</t>
  </si>
  <si>
    <t>1: &lt;5%
2: 5-15%
3: &gt;15%</t>
  </si>
  <si>
    <t>1: 0
2: 1
3: &gt;1</t>
  </si>
  <si>
    <t>Tutkimukset tai paikallisten yritysten tai viranomaisten antama palaute TAI viranomaisarvio/mielipide</t>
  </si>
  <si>
    <t>Tutkimukset, tarkastukset, rikosraportit jne. TAI viranomaisarvio/mielipide</t>
  </si>
  <si>
    <t>Tutkimukset TAI viranomaishavainnot/arvio/mielipide huomioiden satamien toimintatyypin tai satamissa käsiteltävän rahdin painon ja laadun</t>
  </si>
  <si>
    <t>Onko maataloussektorin tietoisuus ja käyttäytyminen jätteenkäsittelyn osalta ongelma?</t>
  </si>
  <si>
    <t>Onko teollisuuden ja kaupallisen sektorin tietoisuus ja käyttäytyminen jätteenkäsittelyn osalta ongelma?</t>
  </si>
  <si>
    <t xml:space="preserve">Maatalouden jätehuoltopalveluiden riittävyys (kattavuus, kapasiteetti, palvelun laatu jne.)? </t>
  </si>
  <si>
    <t xml:space="preserve">Julkisen pakkaustenkeräysjärjestelmän riittävyys (keräysastiaverkoston tiheys, kattavuus ja käyttäjäystävällisyys)?
</t>
  </si>
  <si>
    <t>Julkisten tilojen roska-astioiden riittävyys (tiheys, kattavuus)?</t>
  </si>
  <si>
    <t>Tupakantumpeille tarkoitettujen roska-astioiden riittävyys (tiheys, kattavuus)?</t>
  </si>
  <si>
    <t>Teollisuuden ja kaupan alan jätehuoltopalveluiden (kattavuus, kapasiteetti, palvelun laatu jne.) riittävyys?</t>
  </si>
  <si>
    <t>►Hankkeen yhteistyökumppanit:</t>
  </si>
  <si>
    <t>►Kyselylomake</t>
  </si>
  <si>
    <t>►Määritelmiä</t>
  </si>
  <si>
    <t xml:space="preserve">Tämän BLASTIC-hankkeen kehittämän menetelmän avulla kartoitetaan muoviroskan lähteitä ja reittejä kaupungeissa. Kartoituksen tuloksia voidaan hyödyntää laadittaessa paikallisia toimintasuunnitelmia meren roskaantumisen estämiseksi ja vähentämiseksi. Menetelmä sisältää kyselylomakkeen meriroskan mahdollisten reittien kartoittamiseksi ja priorisointityökalun, jolla voidaan tunnistaa meren roskaantumisen kannalta tärkeimmät alueet. </t>
  </si>
  <si>
    <t xml:space="preserve">Kyselylomakkeessa on kahdentyyppisiä kysymyksiä, jotka on merkitty eri taustaväreillä (vaaleanpunainen ja -sininen):
</t>
  </si>
  <si>
    <t>Sarakkeiden otsikot:</t>
  </si>
  <si>
    <r>
      <rPr>
        <b/>
        <sz val="12"/>
        <rFont val="Gill Sans Std"/>
        <family val="2"/>
      </rPr>
      <t>Arvioinnin ohjeistus / pisteytystasot:</t>
    </r>
    <r>
      <rPr>
        <sz val="12"/>
        <rFont val="Gill Sans Std"/>
        <family val="2"/>
      </rPr>
      <t xml:space="preserve"> Tätä saraketta tullaan käyttämään arvioinnin perustana. Valitse asianmukainen pistemäärä tästä sarakkeesta ja ilmoita se sarakkeessa "Arvioinnin tulos" (ks. alla).</t>
    </r>
  </si>
  <si>
    <t>Kyselylomakkeen avulla on tarkoitus kartoittaa kaupunkien meriroskan lähteitä ja reittejä ja arvioida eri lähteiden roskantuotannon todennäköisyyttä, paikalliset olosuhteet huomioiden.</t>
  </si>
  <si>
    <t>• Vaaleanpunainen - Kaupungin meriroskan tuotannon todennäköisyys huomioiden kaupungin ominaisuudet (yleinen sosio-ekonomia ja maantiede sekä lähdekohtaiset ominaisuudet, jotka kuvaavat tiettyjen kaupungin toimintojen, kuten esim. jätevedenkäsittelyn tai jätehuollon, kehittyneisyyttä). Nämä kysymykset antavat yleistä tai lähdekohtaista taustatietoa meriroskan tuotannosta, jota ei käytetä suoraan toimenpiteiden määrittelyyn ja toimintasuunnitelman valmisteluun, mutta joka on silti tärkeää kaupungin meriroskan tuotantoon vaikuttavien yleisten olosuhteiden ymmärtämiseksi.</t>
  </si>
  <si>
    <t>• Vaaleansininen - Meriroskan tuotannon todennäköisyys perustuen arvioituihin lähteisiin ja lähdekohtaisiin toimintoihin ja ongelmiin. Tämä osion avulla voidaan tarkemmin arvioida meriroskan syntymisen syitä. Nämä kysymykset liittyvät niihin kaupungin toimintoihin ja ongelmiin, joihin voidaan vaikuttaa roskaantumisen esto- ja vähennystoimenpiteillä ja jotka tulevat olemaan meriroskan vähentämiseen tähtäävän toimintasuunnitelman kehityksen kohteena.</t>
  </si>
  <si>
    <r>
      <rPr>
        <b/>
        <sz val="12"/>
        <rFont val="Gill Sans Std"/>
        <family val="2"/>
      </rPr>
      <t>Arvioinnin tulos:</t>
    </r>
    <r>
      <rPr>
        <sz val="12"/>
        <rFont val="Gill Sans Std"/>
        <family val="2"/>
      </rPr>
      <t xml:space="preserve"> Arvioinnin tarkoituksena on määrittää kuhunkin kysymykseen liittyvän toiminnon tai ongelman todennäköisyys meriroskan tuotantolle. Arvioinnin tulos ilmaisee tarpeen roskaantumisen vähennys- ja estotoimenpiteille.
</t>
    </r>
  </si>
  <si>
    <r>
      <rPr>
        <b/>
        <sz val="12"/>
        <rFont val="Gill Sans Std"/>
        <family val="2"/>
      </rPr>
      <t>Lisätiedot / kommentit:</t>
    </r>
    <r>
      <rPr>
        <sz val="12"/>
        <rFont val="Gill Sans Std"/>
        <family val="2"/>
      </rPr>
      <t xml:space="preserve"> Lisää mahdolliset kommenttisi tai relevanteiksi katsomasi lisätiedot tähän sarakkeeseen. Joidenkin kysymysten kohdalle on täsmennetty millaista lisätietoa tähän toivotaan.</t>
    </r>
  </si>
  <si>
    <r>
      <rPr>
        <b/>
        <sz val="12"/>
        <rFont val="Gill Sans Std"/>
        <family val="2"/>
      </rPr>
      <t>Ominaisuus / toiminto tai ongelma:</t>
    </r>
    <r>
      <rPr>
        <sz val="12"/>
        <rFont val="Gill Sans Std"/>
        <family val="2"/>
      </rPr>
      <t xml:space="preserve"> Tässä sarakkeessa luokitellaan toimintoalueiden ja lähdekohtaisten kysymysten aiheet. Tämän tiedon avulla voidaan yhdistää ongelmat niiden mahdollisiin esto- ja vähennystoimenpiteisiin kehitettäessä meriroskan vähentämiseen tähtäävää toimintasuunnitelmaa. </t>
    </r>
  </si>
  <si>
    <r>
      <rPr>
        <b/>
        <sz val="12"/>
        <rFont val="Gill Sans Std"/>
        <family val="2"/>
      </rPr>
      <t>Tiedonlähde / viite:</t>
    </r>
    <r>
      <rPr>
        <sz val="12"/>
        <rFont val="Gill Sans Std"/>
        <family val="2"/>
      </rPr>
      <t xml:space="preserve"> Tässä sarakkeessa on ehdotuksia mahdollisista tiedonlähteistä kuhunkin kysymykseen liittyen. Kun olet löytänyt kysytyn tiedon ja vastannut kysymykseen, ole hyvä ja ja korvaa solun sisältö tiedolla tosiasiallisesta tiedonlähteestä. Yleisesti ottaen vastausten tulisi perustua tilastoihin, tutkimuksiin, tietokantoihin tms. tietoon. Jos näitä ei ole saatavilla, annetaan asianmukaisen viranomaisasiantuntijan arvio tai mielipide.</t>
    </r>
  </si>
  <si>
    <t>Huomioi että tähän sarakkeeseen voi syöttää vain luvut 1, 2 tai 3. 1 (vihreä) viittaa matalaan, 2 (keltainen) keskimääräiseen ja 3 (punainen) korkeaan roskantuotannon todennäköisyyteen. Kun lisäät pistemäärän, taustaväri vaihtuu automaattisesti.</t>
  </si>
  <si>
    <r>
      <rPr>
        <b/>
        <sz val="12"/>
        <rFont val="Gill Sans Std"/>
        <family val="2"/>
      </rPr>
      <t>Meriroska</t>
    </r>
    <r>
      <rPr>
        <sz val="12"/>
        <rFont val="Gill Sans Std"/>
        <charset val="186"/>
      </rPr>
      <t xml:space="preserve"> tarkoittaa mitä tahansa kestävää, valmistettua tai jalostettua kiinteää materiaalia, joka on hylätty, hävitetty tai heitetty pois meri- tai rannikkoympäristöön. Se sisältää ihmisen valmistamat tai käyttämät esineet tai kappaleet, jotka on tahallaan hylätty tai tahattomasti hukattu mereen tai rannoille, mukaanlukien jokien, tuulen tai viemärien maalta meriympäristöön kuljettamat materiaalit. </t>
    </r>
    <r>
      <rPr>
        <sz val="12"/>
        <rFont val="Gill Sans Std"/>
        <family val="2"/>
      </rPr>
      <t xml:space="preserve">
</t>
    </r>
    <r>
      <rPr>
        <b/>
        <sz val="12"/>
        <rFont val="Gill Sans Std"/>
      </rPr>
      <t>Laiton dumppaus</t>
    </r>
    <r>
      <rPr>
        <sz val="12"/>
        <rFont val="Gill Sans Std"/>
        <family val="2"/>
      </rPr>
      <t xml:space="preserve"> tarkoittaa jätteen jättämistä laittomille kaatopaikoille. 
</t>
    </r>
    <r>
      <rPr>
        <b/>
        <sz val="12"/>
        <rFont val="Gill Sans Std"/>
        <family val="2"/>
      </rPr>
      <t>Laittomat kaatopaikat</t>
    </r>
    <r>
      <rPr>
        <sz val="12"/>
        <rFont val="Gill Sans Std"/>
        <family val="2"/>
      </rPr>
      <t xml:space="preserve"> ovat kaatopaikkoja jotka eivät noudata EU-säännösten vaatimuksia.
</t>
    </r>
    <r>
      <rPr>
        <b/>
        <sz val="12"/>
        <rFont val="Gill Sans Std"/>
        <family val="2"/>
      </rPr>
      <t>Kokoontumispaikat</t>
    </r>
    <r>
      <rPr>
        <sz val="12"/>
        <rFont val="Gill Sans Std"/>
        <family val="2"/>
      </rPr>
      <t xml:space="preserve"> ovat paikkoja, joissa ihmisillä on tapana kokoontua, tavata muita ihmisiä tai viettää vapaa-aikaa, esim. puistot, virkistysalueet jne.
</t>
    </r>
  </si>
  <si>
    <r>
      <t xml:space="preserve">Kuinka monta laitonta kaatopaikkaa tai roskaamis-hotspottia kaupungissa voidaan tunnistaa?   
</t>
    </r>
    <r>
      <rPr>
        <i/>
        <sz val="14"/>
        <color rgb="FF000000"/>
        <rFont val="Gill Sans Std"/>
      </rPr>
      <t>Kommenttisarakkeessa kerro kuinka moni niistä on lähellä meren tai joen rantaa.</t>
    </r>
  </si>
  <si>
    <t xml:space="preserve">Mihin kaduilta poistettu lumi varastoidaan/hävitetään? </t>
  </si>
  <si>
    <t xml:space="preserve">Lomake on jaettu tärkeimpien roskalähteiden ja reittien perusteella aihealueisiin huomioiden meriroskan seurantaohjelman sekä roskan vähentämiseen tähtäävien toimenpiteiden kehityksen. Tärkeitä roskan lähteitä ovat mm. erilaiset kaupungin järjestämät palvelut (esim. jätehuolto, katujen puhtaanapito, jätevedenkäsittely) ja taloudelliset toiminnot (virkistys ja turismi, kauppa ja teollisuus, maanviljely). Tieto roskan reiteistä auttaa arvioimaan miten kustakin lähteestä peräisin oleva roska päätyy mereen, mikä on tärkeää roskan seuranta- ja torjuntakeinojen kehittämiselle. </t>
  </si>
  <si>
    <r>
      <rPr>
        <b/>
        <sz val="12"/>
        <rFont val="Gill Sans Std"/>
        <family val="2"/>
      </rPr>
      <t>Roskan lähde:</t>
    </r>
    <r>
      <rPr>
        <sz val="12"/>
        <rFont val="Gill Sans Std"/>
        <family val="2"/>
      </rPr>
      <t xml:space="preserve"> Tähän sarakkeeseen on merkitty lähteet, joihin tietyn osion kysymykset liittyvät. Lähteitä voivat olla ne yhteiskunnan tai teollisuuden sektorit/toiminnot, joista roska tai jäte on peräisin. </t>
    </r>
  </si>
  <si>
    <r>
      <rPr>
        <b/>
        <sz val="12"/>
        <rFont val="Gill Sans Std"/>
        <family val="2"/>
      </rPr>
      <t>Reitti:</t>
    </r>
    <r>
      <rPr>
        <sz val="12"/>
        <rFont val="Gill Sans Std"/>
        <family val="2"/>
      </rPr>
      <t xml:space="preserve"> Tämä sarake kuvaa reittiä, johon kukin kysymys liittyy. Reitti tarkoittaa tapaa, jolla roska päätyy mereen. </t>
    </r>
  </si>
  <si>
    <t xml:space="preserve">Kyselylomake on kehitetty BLASTIC-hankkeessa (www.blastic.eu; 2016-2018), jota rahoittaa EU:n Interreg Central Baltic -ohjelma vuosina 2014-2020. </t>
  </si>
  <si>
    <t>Kauppasatamien (esim. rahti-, kalastus-, matkustajasatamat) lukumäärä?</t>
  </si>
  <si>
    <t>1: &lt;10% maa-alasta
2:  10-30% maa-alasta
3: &gt;30% maa-alasta</t>
  </si>
  <si>
    <t xml:space="preserve">Tutkimukset, mielipidekyselyt TAI (jollei näitä saatavilla) perustuen viranomaisarvioon/mielipiteeseen. </t>
  </si>
  <si>
    <t xml:space="preserve">Tutkimukset, mielipidekyselyt TAI viranomaisarvio/mielipide. </t>
  </si>
  <si>
    <t>Virkistyskäytön ja turismin aiheuttama meriroskan tuotanto perustuen kaupungin sosio-ekonomisiin ja maantieteellisiin ominaisuuksiin</t>
  </si>
  <si>
    <t>Virkistyskäytön ja turismin aiheuttama meriroskan tuotanto perustuen arvioituihin lähdeluokkiin/toimintoihin</t>
  </si>
  <si>
    <t>Viemäröinnin aiheuttama meriroskan tuotanto perustuen kaupungin jätevedenkäsittelyjärjestelmän ominaisuuksiin</t>
  </si>
  <si>
    <t>Viemäröinnin aiheuttama meriroskan tuotanto perustuen arvioituihin lähdeluokkiin/toimintoihin</t>
  </si>
  <si>
    <r>
      <rPr>
        <b/>
        <sz val="12"/>
        <rFont val="Gill Sans Std"/>
        <family val="2"/>
      </rPr>
      <t>Vastaus:</t>
    </r>
    <r>
      <rPr>
        <sz val="12"/>
        <rFont val="Gill Sans Std"/>
        <family val="2"/>
      </rPr>
      <t xml:space="preserve"> Anna vastauksesi kysymykseen (tarkka tai arvioitu numeerinen arvo) tässä sarakkeessa. Jos vastaus on kvalitatiivinen, voit pisteyttää sen "Arvioinnin tulos" -sarakkeessa. </t>
    </r>
    <r>
      <rPr>
        <sz val="12"/>
        <color rgb="FFFF0000"/>
        <rFont val="Gill Sans Std"/>
      </rPr>
      <t>Huom: mitä tarkemman arvon pystyt antamaan, sitä enemmän vastauksesta on hyötyä tutkimuksellemme!</t>
    </r>
  </si>
  <si>
    <t>Pienvenesatamien lukumäärä kaupungissa?</t>
  </si>
  <si>
    <t>Hulevedet</t>
  </si>
  <si>
    <t>Kuinka usein tapahtuu ylivuototilanteita, jolloin puhdistamojätevesiä joudutaan ohjaamaan käsittelemättömänä viemäriverkostoon?</t>
  </si>
  <si>
    <t>Arvion mukaan, kuinka iso osa maapinta-alasta on päällystetty?</t>
  </si>
  <si>
    <t>1: Maalle, kauas meren tai jokien/kanavien rannoilta, josta sulamisvedet eivät varmasti pääse mereen.
2: Maalle, mutta ei voida varmasti taata että sulamisvedet eivät pääsisi mereen.
3: Mereen.</t>
  </si>
  <si>
    <t>Kaupungin yleinen meriroskan tuotannon todennäköisyys ottaen huomioon kaupungin alueen sosio-ekonomiset ja maantieteelliset ominaisuudet</t>
  </si>
  <si>
    <t>Meriroskan tuotannon todennäköisyys perustuen kaupungin sosio-ekonomisiin ja maantieteellisiin ominaisuuksiin</t>
  </si>
  <si>
    <t>Meriroskan tuotannon todennäköisyys perustuen arvioituihin yleiseen roskaamiseen liittyviin lähdeluokkiin/toimintoihin</t>
  </si>
  <si>
    <t>Kaupungin jätehuoltojärjestelmän ominaisuuksista johtuva meriroskan tuotannon todennäköisyys</t>
  </si>
  <si>
    <t>Meriroskan tuotannon todennäköisyys perustuen arvioituihin kaupungin jätehuoltoon liittyviin lähteisiin/toimintoihin</t>
  </si>
  <si>
    <t>Meriroskan tuotannon todennäköisyys liittyen kaupungin julkisten tilojen siivoukseen</t>
  </si>
  <si>
    <t>Meriroskan tuotannon todennäköisyys perustuen arvioituihin julkisten tilojen siivoukseen liittyviin lähteisiin/toimintoihin</t>
  </si>
  <si>
    <t>Kaupungin teollisuuden ja kaupan alan jätehuoltojärjestelmän ominaisuuksiin liittyvä meriroskan tuotannon todennäköisyys</t>
  </si>
  <si>
    <t>Meriroskan tuotannon todennäköisyys perustuen arvioituihin teollisuuden ja kaupan alan jätehuoltoon liittyviin lähteisiin/toimintoihin</t>
  </si>
  <si>
    <t>Kaupungin maatalouden jätehuoltojärjestelmän ominaisuuksiin liittyvä meriroskan tuotannon todennäköisyys</t>
  </si>
  <si>
    <t>Meriroskan tuotannon todennäköisyys perustuen arvioituihin maatalouden jätehuoltoon liittyviin lähteisiin/toimintoihin</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</si>
</sst>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24"/>
      <color theme="1"/>
      <name val="Gill Sans Std"/>
      <family val="2"/>
    </font>
    <font>
      <sz val="14"/>
      <color theme="1"/>
      <name val="Gill Sans Std"/>
      <family val="2"/>
    </font>
    <font>
      <b/>
      <sz val="14"/>
      <color rgb="FF000000"/>
      <name val="Gill Sans Std"/>
      <family val="2"/>
    </font>
    <font>
      <sz val="14"/>
      <color rgb="FF000000"/>
      <name val="Gill Sans Std"/>
      <family val="2"/>
    </font>
    <font>
      <sz val="14"/>
      <name val="Gill Sans Std"/>
      <family val="2"/>
    </font>
    <font>
      <b/>
      <sz val="14"/>
      <color theme="1"/>
      <name val="Gill Sans Std"/>
      <family val="2"/>
    </font>
    <font>
      <i/>
      <sz val="14"/>
      <color rgb="FF000000"/>
      <name val="Gill Sans Std"/>
      <family val="2"/>
    </font>
    <font>
      <sz val="10"/>
      <color rgb="FF000000"/>
      <name val="Arial"/>
      <family val="2"/>
      <charset val="186"/>
    </font>
    <font>
      <sz val="20"/>
      <color theme="1"/>
      <name val="Gill Sans Std"/>
      <family val="2"/>
    </font>
    <font>
      <i/>
      <sz val="14"/>
      <color rgb="FF000000"/>
      <name val="Gill Sans Std"/>
    </font>
    <font>
      <i/>
      <sz val="14"/>
      <name val="Gill Sans Std"/>
    </font>
    <font>
      <i/>
      <sz val="14"/>
      <name val="Gill Sans Std"/>
      <family val="2"/>
    </font>
    <font>
      <sz val="12"/>
      <name val="Gill Sans Std"/>
      <family val="2"/>
    </font>
    <font>
      <sz val="12"/>
      <color rgb="FF000000"/>
      <name val="Gill Sans Std"/>
      <family val="2"/>
    </font>
    <font>
      <b/>
      <sz val="12"/>
      <name val="Gill Sans Std"/>
      <family val="2"/>
    </font>
    <font>
      <sz val="12"/>
      <name val="Gill Sans Std"/>
      <charset val="186"/>
    </font>
    <font>
      <i/>
      <sz val="12"/>
      <name val="Gill Sans Std"/>
      <family val="2"/>
    </font>
    <font>
      <u/>
      <sz val="8"/>
      <color theme="10"/>
      <name val="Arial"/>
      <family val="2"/>
      <charset val="238"/>
    </font>
    <font>
      <b/>
      <u/>
      <sz val="12"/>
      <name val="Gill Sans Std"/>
      <family val="2"/>
    </font>
    <font>
      <sz val="12"/>
      <color theme="0"/>
      <name val="Gill Sans Std"/>
      <family val="2"/>
    </font>
    <font>
      <b/>
      <u/>
      <sz val="12"/>
      <color theme="0"/>
      <name val="Gill Sans Std"/>
      <family val="2"/>
    </font>
    <font>
      <b/>
      <sz val="24"/>
      <name val="Gill Sans Std"/>
    </font>
    <font>
      <b/>
      <sz val="12"/>
      <name val="Gill Sans Std"/>
    </font>
    <font>
      <b/>
      <sz val="14"/>
      <name val="Gill Sans Std"/>
      <family val="2"/>
    </font>
    <font>
      <sz val="12"/>
      <color rgb="FFFF0000"/>
      <name val="Gill Sans Std"/>
    </font>
  </fonts>
  <fills count="5">
    <fill>
      <patternFill patternType="none"/>
    </fill>
    <fill>
      <patternFill patternType="gray125"/>
    </fill>
    <fill>
      <patternFill patternType="solid">
        <fgColor theme="0"/>
        <bgColor indexed="64"/>
      </patternFill>
    </fill>
    <fill>
      <patternFill patternType="solid">
        <fgColor rgb="FFE6ABD4"/>
        <bgColor indexed="64"/>
      </patternFill>
    </fill>
    <fill>
      <patternFill patternType="solid">
        <fgColor rgb="FF3ACAE3"/>
        <bgColor indexed="64"/>
      </patternFill>
    </fill>
  </fills>
  <borders count="29">
    <border>
      <left/>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0" fontId="8" fillId="0" borderId="0"/>
    <xf numFmtId="0" fontId="18" fillId="0" borderId="0" applyNumberFormat="0" applyFill="0" applyBorder="0" applyAlignment="0" applyProtection="0">
      <alignment vertical="top"/>
      <protection locked="0"/>
    </xf>
  </cellStyleXfs>
  <cellXfs count="169">
    <xf numFmtId="0" fontId="0" fillId="0" borderId="0" xfId="0"/>
    <xf numFmtId="0" fontId="1" fillId="0" borderId="0" xfId="0" applyFont="1"/>
    <xf numFmtId="0" fontId="2" fillId="0" borderId="0" xfId="0" applyFont="1"/>
    <xf numFmtId="0" fontId="2" fillId="0" borderId="0" xfId="0" applyFont="1" applyAlignment="1">
      <alignment horizontal="left"/>
    </xf>
    <xf numFmtId="0" fontId="2" fillId="0" borderId="0" xfId="0" applyFont="1" applyFill="1"/>
    <xf numFmtId="0" fontId="3" fillId="0" borderId="0" xfId="0" applyFont="1" applyFill="1" applyBorder="1" applyAlignment="1">
      <alignment vertical="center" wrapText="1"/>
    </xf>
    <xf numFmtId="0" fontId="2"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3" borderId="2" xfId="0" applyFont="1" applyFill="1" applyBorder="1" applyAlignment="1">
      <alignment horizontal="left" vertical="top" wrapText="1"/>
    </xf>
    <xf numFmtId="0" fontId="4"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6" fillId="0" borderId="0" xfId="0" applyFont="1"/>
    <xf numFmtId="0" fontId="4"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2" fillId="0" borderId="5" xfId="0" applyFont="1" applyBorder="1"/>
    <xf numFmtId="0" fontId="4" fillId="4"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 fillId="0" borderId="0" xfId="0" applyFont="1" applyBorder="1"/>
    <xf numFmtId="0" fontId="2" fillId="0" borderId="0" xfId="0" applyFont="1" applyBorder="1" applyAlignment="1">
      <alignment horizontal="left"/>
    </xf>
    <xf numFmtId="0" fontId="2" fillId="0" borderId="0" xfId="0" applyFont="1" applyFill="1" applyBorder="1"/>
    <xf numFmtId="0" fontId="9" fillId="0" borderId="0" xfId="0" applyFont="1"/>
    <xf numFmtId="0" fontId="5" fillId="4" borderId="4" xfId="0" applyFont="1" applyFill="1" applyBorder="1" applyAlignment="1">
      <alignment horizontal="left" vertical="center" wrapText="1"/>
    </xf>
    <xf numFmtId="0" fontId="5" fillId="3" borderId="3" xfId="0" applyFont="1" applyFill="1" applyBorder="1" applyAlignment="1" applyProtection="1">
      <alignment horizontal="left" vertical="center"/>
      <protection locked="0"/>
    </xf>
    <xf numFmtId="0" fontId="5" fillId="3" borderId="2" xfId="0" applyFont="1" applyFill="1" applyBorder="1" applyAlignment="1">
      <alignment horizontal="left" vertical="center" wrapText="1"/>
    </xf>
    <xf numFmtId="0" fontId="5" fillId="3" borderId="4" xfId="0" applyFont="1" applyFill="1" applyBorder="1" applyAlignment="1" applyProtection="1">
      <alignment horizontal="left" vertical="center"/>
      <protection locked="0"/>
    </xf>
    <xf numFmtId="0" fontId="5" fillId="3" borderId="2" xfId="0" applyFont="1" applyFill="1" applyBorder="1" applyAlignment="1">
      <alignment vertical="center" wrapText="1"/>
    </xf>
    <xf numFmtId="0" fontId="5" fillId="4" borderId="3" xfId="0" applyFont="1" applyFill="1" applyBorder="1" applyAlignment="1" applyProtection="1">
      <alignment horizontal="left" vertical="center" wrapText="1"/>
      <protection locked="0"/>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13" fillId="4" borderId="0" xfId="1" applyFont="1" applyFill="1" applyAlignment="1">
      <alignment wrapText="1"/>
    </xf>
    <xf numFmtId="0" fontId="14" fillId="0" borderId="0" xfId="1" applyFont="1" applyFill="1" applyAlignment="1">
      <alignment wrapText="1"/>
    </xf>
    <xf numFmtId="0" fontId="15" fillId="4" borderId="0" xfId="1" applyFont="1" applyFill="1" applyAlignment="1">
      <alignment horizontal="center" vertical="center" wrapText="1"/>
    </xf>
    <xf numFmtId="0" fontId="13" fillId="4" borderId="0" xfId="1" applyFont="1" applyFill="1" applyAlignment="1">
      <alignment horizontal="left" vertical="top" wrapText="1"/>
    </xf>
    <xf numFmtId="0" fontId="14" fillId="0" borderId="0" xfId="1" applyFont="1" applyFill="1" applyBorder="1" applyAlignment="1">
      <alignment wrapText="1"/>
    </xf>
    <xf numFmtId="0" fontId="15" fillId="4" borderId="0" xfId="1" applyFont="1" applyFill="1" applyAlignment="1">
      <alignment vertical="top"/>
    </xf>
    <xf numFmtId="0" fontId="14" fillId="0" borderId="0" xfId="1" applyFont="1" applyFill="1" applyAlignment="1">
      <alignment vertical="top" wrapText="1"/>
    </xf>
    <xf numFmtId="0" fontId="15" fillId="4" borderId="0" xfId="1" applyFont="1" applyFill="1" applyAlignment="1">
      <alignment vertical="center"/>
    </xf>
    <xf numFmtId="0" fontId="15" fillId="4" borderId="0" xfId="1" applyFont="1" applyFill="1" applyAlignment="1">
      <alignment vertical="center" wrapText="1"/>
    </xf>
    <xf numFmtId="0" fontId="15" fillId="4" borderId="0" xfId="1" applyFont="1" applyFill="1" applyAlignment="1">
      <alignment horizontal="left" wrapText="1"/>
    </xf>
    <xf numFmtId="0" fontId="14" fillId="0" borderId="0" xfId="1" applyFont="1" applyFill="1" applyAlignment="1">
      <alignment horizontal="left" vertical="top" wrapText="1"/>
    </xf>
    <xf numFmtId="0" fontId="17" fillId="4" borderId="0" xfId="1" applyFont="1" applyFill="1" applyAlignment="1">
      <alignment horizontal="left" vertical="top" wrapText="1"/>
    </xf>
    <xf numFmtId="0" fontId="13" fillId="4" borderId="0" xfId="1" applyFont="1" applyFill="1" applyAlignment="1">
      <alignment horizontal="left" wrapText="1"/>
    </xf>
    <xf numFmtId="0" fontId="13" fillId="4" borderId="0" xfId="1" applyFont="1" applyFill="1" applyAlignment="1">
      <alignment vertical="center" wrapText="1"/>
    </xf>
    <xf numFmtId="0" fontId="13" fillId="4" borderId="0" xfId="1" applyFont="1" applyFill="1" applyAlignment="1">
      <alignment horizontal="center" vertical="top" wrapText="1"/>
    </xf>
    <xf numFmtId="0" fontId="13" fillId="4" borderId="0" xfId="1" applyFont="1" applyFill="1" applyAlignment="1">
      <alignment horizontal="center" vertical="center" wrapText="1"/>
    </xf>
    <xf numFmtId="0" fontId="19" fillId="4" borderId="0" xfId="2" applyFont="1" applyFill="1" applyAlignment="1" applyProtection="1">
      <alignment vertical="center" wrapText="1"/>
    </xf>
    <xf numFmtId="0" fontId="14" fillId="0" borderId="0" xfId="1" applyFont="1" applyFill="1" applyAlignment="1">
      <alignment horizontal="center" vertical="center" wrapText="1"/>
    </xf>
    <xf numFmtId="0" fontId="20" fillId="0" borderId="0" xfId="1" applyFont="1" applyFill="1" applyAlignment="1">
      <alignment vertical="center" wrapText="1"/>
    </xf>
    <xf numFmtId="0" fontId="21" fillId="0" borderId="0" xfId="2" applyFont="1" applyFill="1" applyAlignment="1" applyProtection="1">
      <alignment vertical="center" wrapText="1"/>
    </xf>
    <xf numFmtId="0" fontId="20" fillId="0" borderId="0" xfId="1" applyFont="1" applyFill="1" applyAlignment="1">
      <alignment horizontal="center" vertical="center" wrapText="1"/>
    </xf>
    <xf numFmtId="0" fontId="20" fillId="0" borderId="0" xfId="1" applyFont="1" applyFill="1" applyAlignment="1">
      <alignment vertical="top" wrapText="1"/>
    </xf>
    <xf numFmtId="0" fontId="20" fillId="0" borderId="0" xfId="1" applyFont="1" applyFill="1" applyAlignment="1">
      <alignment wrapText="1"/>
    </xf>
    <xf numFmtId="0" fontId="22" fillId="4" borderId="0" xfId="1" applyFont="1" applyFill="1" applyAlignment="1">
      <alignment wrapText="1"/>
    </xf>
    <xf numFmtId="0" fontId="5" fillId="0" borderId="0" xfId="0" applyFont="1"/>
    <xf numFmtId="0" fontId="2" fillId="0" borderId="0" xfId="0" applyFont="1" applyAlignment="1"/>
    <xf numFmtId="0" fontId="5" fillId="3" borderId="12" xfId="0" applyFont="1" applyFill="1" applyBorder="1" applyAlignment="1">
      <alignment horizontal="left" vertical="center" wrapText="1"/>
    </xf>
    <xf numFmtId="0" fontId="5" fillId="3" borderId="12" xfId="0" applyFont="1" applyFill="1" applyBorder="1" applyAlignment="1" applyProtection="1">
      <alignment horizontal="left" vertical="center"/>
      <protection locked="0"/>
    </xf>
    <xf numFmtId="0" fontId="5" fillId="3" borderId="13" xfId="0" applyFont="1" applyFill="1" applyBorder="1" applyProtection="1">
      <protection locked="0"/>
    </xf>
    <xf numFmtId="0" fontId="5" fillId="2" borderId="0" xfId="0" applyFont="1" applyFill="1" applyBorder="1"/>
    <xf numFmtId="0" fontId="5" fillId="2" borderId="14" xfId="0" applyFont="1" applyFill="1" applyBorder="1"/>
    <xf numFmtId="0" fontId="3" fillId="0" borderId="18" xfId="0" applyFont="1" applyFill="1" applyBorder="1" applyAlignment="1">
      <alignment horizontal="center" vertical="center" wrapText="1"/>
    </xf>
    <xf numFmtId="0" fontId="3" fillId="3" borderId="19" xfId="0" applyFont="1" applyFill="1" applyBorder="1" applyAlignment="1">
      <alignment vertical="center"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24" fillId="3" borderId="13" xfId="0" applyFont="1" applyFill="1" applyBorder="1" applyAlignment="1">
      <alignment horizontal="left" vertical="center"/>
    </xf>
    <xf numFmtId="0" fontId="2" fillId="3" borderId="19" xfId="0" applyFont="1" applyFill="1" applyBorder="1" applyAlignment="1">
      <alignment vertical="center" wrapText="1"/>
    </xf>
    <xf numFmtId="0" fontId="2" fillId="3" borderId="20" xfId="0" applyFont="1" applyFill="1" applyBorder="1" applyAlignment="1">
      <alignment vertical="center" wrapText="1"/>
    </xf>
    <xf numFmtId="0" fontId="2" fillId="3" borderId="21" xfId="0" applyFont="1" applyFill="1" applyBorder="1" applyAlignment="1">
      <alignment vertical="center" wrapText="1"/>
    </xf>
    <xf numFmtId="0" fontId="2" fillId="4" borderId="19" xfId="0" applyFont="1" applyFill="1" applyBorder="1" applyAlignment="1">
      <alignment vertical="center" wrapText="1"/>
    </xf>
    <xf numFmtId="0" fontId="2" fillId="4" borderId="20" xfId="0" applyFont="1" applyFill="1" applyBorder="1" applyAlignment="1">
      <alignment vertical="center" wrapText="1"/>
    </xf>
    <xf numFmtId="0" fontId="2" fillId="4" borderId="21" xfId="0" applyFont="1" applyFill="1" applyBorder="1" applyAlignment="1">
      <alignment vertical="center" wrapText="1"/>
    </xf>
    <xf numFmtId="0" fontId="2" fillId="3" borderId="18" xfId="0" applyFont="1" applyFill="1" applyBorder="1" applyAlignment="1">
      <alignment vertical="center" wrapText="1"/>
    </xf>
    <xf numFmtId="0" fontId="3" fillId="0" borderId="10" xfId="0" applyFont="1" applyFill="1" applyBorder="1" applyAlignment="1">
      <alignment horizontal="center" vertical="center" wrapText="1"/>
    </xf>
    <xf numFmtId="0" fontId="3" fillId="2" borderId="22" xfId="0" applyFont="1" applyFill="1" applyBorder="1" applyAlignment="1">
      <alignment vertical="center" wrapText="1"/>
    </xf>
    <xf numFmtId="0" fontId="5" fillId="2" borderId="23" xfId="0" applyFont="1" applyFill="1" applyBorder="1"/>
    <xf numFmtId="0" fontId="3" fillId="2" borderId="22" xfId="0" applyFont="1" applyFill="1" applyBorder="1" applyAlignment="1">
      <alignment horizontal="left" vertical="center" wrapText="1"/>
    </xf>
    <xf numFmtId="0" fontId="2" fillId="2" borderId="22" xfId="0" applyFont="1" applyFill="1" applyBorder="1"/>
    <xf numFmtId="0" fontId="4" fillId="2" borderId="22" xfId="0" applyFont="1" applyFill="1" applyBorder="1" applyAlignment="1">
      <alignment horizontal="left" vertical="center"/>
    </xf>
    <xf numFmtId="0" fontId="4" fillId="2" borderId="2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2" xfId="0" applyFont="1" applyFill="1" applyBorder="1" applyAlignment="1">
      <alignment horizontal="left" vertical="center"/>
    </xf>
    <xf numFmtId="0" fontId="5" fillId="2" borderId="1" xfId="0" applyFont="1" applyFill="1" applyBorder="1" applyAlignment="1">
      <alignment horizontal="left" vertical="center"/>
    </xf>
    <xf numFmtId="0" fontId="24" fillId="3" borderId="11" xfId="0" applyFont="1" applyFill="1" applyBorder="1" applyAlignment="1">
      <alignment vertical="center"/>
    </xf>
    <xf numFmtId="0" fontId="24" fillId="4" borderId="7"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6" xfId="0" applyFont="1" applyFill="1" applyBorder="1" applyAlignment="1" applyProtection="1">
      <alignment horizontal="left" vertical="center" wrapText="1"/>
      <protection locked="0"/>
    </xf>
    <xf numFmtId="0" fontId="5" fillId="4" borderId="9" xfId="0" applyFont="1" applyFill="1" applyBorder="1" applyProtection="1">
      <protection locked="0"/>
    </xf>
    <xf numFmtId="0" fontId="24" fillId="4" borderId="18" xfId="0" applyFont="1" applyFill="1" applyBorder="1" applyAlignment="1">
      <alignment horizontal="left" vertical="center"/>
    </xf>
    <xf numFmtId="0" fontId="2" fillId="3" borderId="25" xfId="0" applyFont="1" applyFill="1" applyBorder="1" applyAlignment="1">
      <alignment vertical="center" wrapText="1"/>
    </xf>
    <xf numFmtId="0" fontId="4" fillId="3" borderId="26"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4" fillId="4" borderId="11" xfId="0" applyFont="1" applyFill="1" applyBorder="1" applyAlignment="1">
      <alignment horizontal="left" vertical="center"/>
    </xf>
    <xf numFmtId="0" fontId="5" fillId="4"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5" fillId="4" borderId="13" xfId="0" applyFont="1" applyFill="1" applyBorder="1" applyProtection="1">
      <protection locked="0"/>
    </xf>
    <xf numFmtId="0" fontId="24" fillId="2" borderId="22" xfId="0" applyFont="1" applyFill="1" applyBorder="1" applyAlignment="1">
      <alignment horizontal="left" vertical="center" wrapText="1"/>
    </xf>
    <xf numFmtId="0" fontId="24" fillId="3" borderId="12" xfId="0" applyFont="1" applyFill="1" applyBorder="1" applyAlignment="1">
      <alignment vertical="center"/>
    </xf>
    <xf numFmtId="0" fontId="5" fillId="3" borderId="12" xfId="0" applyFont="1" applyFill="1" applyBorder="1" applyAlignment="1" applyProtection="1">
      <alignment horizontal="left" vertical="center" wrapText="1"/>
      <protection locked="0"/>
    </xf>
    <xf numFmtId="0" fontId="5" fillId="2" borderId="23" xfId="0" applyFont="1" applyFill="1" applyBorder="1" applyAlignment="1">
      <alignment horizontal="left" vertical="center"/>
    </xf>
    <xf numFmtId="0" fontId="24" fillId="4" borderId="12" xfId="0" applyFont="1" applyFill="1" applyBorder="1" applyAlignment="1">
      <alignment horizontal="left" vertical="center"/>
    </xf>
    <xf numFmtId="0" fontId="24" fillId="4" borderId="12" xfId="0" applyFont="1" applyFill="1" applyBorder="1" applyAlignment="1" applyProtection="1">
      <alignment horizontal="left" vertical="center"/>
      <protection locked="0"/>
    </xf>
    <xf numFmtId="0" fontId="24" fillId="4" borderId="13" xfId="0" applyFont="1" applyFill="1" applyBorder="1" applyAlignment="1" applyProtection="1">
      <alignment horizontal="left" vertical="center"/>
      <protection locked="0"/>
    </xf>
    <xf numFmtId="0" fontId="5" fillId="2" borderId="22" xfId="0" applyFont="1" applyFill="1" applyBorder="1" applyAlignment="1">
      <alignment horizontal="left" vertical="center" wrapText="1"/>
    </xf>
    <xf numFmtId="0" fontId="5" fillId="3" borderId="10" xfId="0" applyFont="1" applyFill="1" applyBorder="1" applyProtection="1">
      <protection locked="0"/>
    </xf>
    <xf numFmtId="0" fontId="5" fillId="2" borderId="23" xfId="0" applyFont="1" applyFill="1" applyBorder="1" applyAlignment="1">
      <alignment horizontal="left" vertical="center" wrapText="1"/>
    </xf>
    <xf numFmtId="0" fontId="5" fillId="2" borderId="22" xfId="0" applyFont="1" applyFill="1" applyBorder="1"/>
    <xf numFmtId="0" fontId="24" fillId="3" borderId="18" xfId="0" applyFont="1" applyFill="1" applyBorder="1" applyAlignment="1">
      <alignment vertical="center"/>
    </xf>
    <xf numFmtId="0" fontId="5" fillId="3" borderId="6" xfId="0" applyFont="1" applyFill="1" applyBorder="1" applyAlignment="1" applyProtection="1">
      <alignment horizontal="left" vertical="center" wrapText="1"/>
      <protection locked="0"/>
    </xf>
    <xf numFmtId="0" fontId="5" fillId="3" borderId="28"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3" borderId="6" xfId="0" applyFont="1" applyFill="1" applyBorder="1" applyAlignment="1" applyProtection="1">
      <alignment horizontal="left" vertical="center"/>
      <protection locked="0"/>
    </xf>
    <xf numFmtId="0" fontId="24" fillId="3" borderId="7" xfId="0" applyFont="1" applyFill="1" applyBorder="1" applyAlignment="1">
      <alignment vertical="center"/>
    </xf>
    <xf numFmtId="0" fontId="5" fillId="2" borderId="14" xfId="0" applyFont="1" applyFill="1" applyBorder="1" applyAlignment="1">
      <alignment horizontal="left" vertical="center" wrapText="1"/>
    </xf>
    <xf numFmtId="0" fontId="2" fillId="0" borderId="0" xfId="0" applyFont="1" applyAlignment="1">
      <alignment horizontal="center"/>
    </xf>
    <xf numFmtId="0" fontId="2" fillId="3" borderId="2" xfId="0" applyFont="1" applyFill="1" applyBorder="1" applyProtection="1">
      <protection locked="0"/>
    </xf>
    <xf numFmtId="0" fontId="2" fillId="3" borderId="3" xfId="0" applyFont="1" applyFill="1" applyBorder="1" applyProtection="1">
      <protection locked="0"/>
    </xf>
    <xf numFmtId="0" fontId="4" fillId="3" borderId="3"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4" fillId="4" borderId="2"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wrapText="1"/>
      <protection locked="0"/>
    </xf>
    <xf numFmtId="0" fontId="3" fillId="3" borderId="15" xfId="0" applyFont="1" applyFill="1" applyBorder="1" applyAlignment="1" applyProtection="1">
      <alignment vertical="center" wrapText="1"/>
      <protection locked="0"/>
    </xf>
    <xf numFmtId="0" fontId="3" fillId="3" borderId="16" xfId="0" applyFont="1" applyFill="1" applyBorder="1" applyAlignment="1" applyProtection="1">
      <alignment vertical="center" wrapText="1"/>
      <protection locked="0"/>
    </xf>
    <xf numFmtId="0" fontId="4" fillId="3" borderId="4" xfId="0" applyFont="1" applyFill="1" applyBorder="1" applyAlignment="1" applyProtection="1">
      <alignment horizontal="center" vertical="center" wrapText="1"/>
      <protection locked="0"/>
    </xf>
    <xf numFmtId="0" fontId="3" fillId="3" borderId="17" xfId="0" applyFont="1" applyFill="1" applyBorder="1" applyAlignment="1" applyProtection="1">
      <alignment vertical="center" wrapText="1"/>
      <protection locked="0"/>
    </xf>
    <xf numFmtId="0" fontId="2" fillId="3" borderId="15" xfId="0" applyFont="1" applyFill="1" applyBorder="1" applyProtection="1">
      <protection locked="0"/>
    </xf>
    <xf numFmtId="0" fontId="2" fillId="3" borderId="16" xfId="0" applyFont="1" applyFill="1" applyBorder="1" applyProtection="1">
      <protection locked="0"/>
    </xf>
    <xf numFmtId="0" fontId="2" fillId="3" borderId="17" xfId="0" applyFont="1" applyFill="1" applyBorder="1" applyProtection="1">
      <protection locked="0"/>
    </xf>
    <xf numFmtId="0" fontId="2" fillId="4" borderId="15" xfId="0" applyFont="1" applyFill="1" applyBorder="1" applyProtection="1">
      <protection locked="0"/>
    </xf>
    <xf numFmtId="0" fontId="2" fillId="4" borderId="16" xfId="0" applyFont="1" applyFill="1" applyBorder="1" applyProtection="1">
      <protection locked="0"/>
    </xf>
    <xf numFmtId="0" fontId="2" fillId="4" borderId="17" xfId="0" applyFont="1" applyFill="1" applyBorder="1" applyProtection="1">
      <protection locked="0"/>
    </xf>
    <xf numFmtId="0" fontId="2" fillId="3" borderId="27" xfId="0" applyFont="1" applyFill="1" applyBorder="1" applyProtection="1">
      <protection locked="0"/>
    </xf>
    <xf numFmtId="0" fontId="2" fillId="3" borderId="9" xfId="0" applyFont="1" applyFill="1" applyBorder="1" applyProtection="1">
      <protection locked="0"/>
    </xf>
    <xf numFmtId="0" fontId="5" fillId="3" borderId="6"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2" fillId="0" borderId="0" xfId="0" applyFont="1" applyBorder="1" applyAlignment="1">
      <alignment horizontal="center"/>
    </xf>
    <xf numFmtId="0" fontId="2" fillId="0" borderId="0" xfId="0" applyFont="1" applyAlignment="1" applyProtection="1">
      <alignment horizontal="center"/>
      <protection locked="0"/>
    </xf>
  </cellXfs>
  <cellStyles count="3">
    <cellStyle name="Hyperlinkki 2" xfId="2"/>
    <cellStyle name="Normaallaad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4</xdr:col>
      <xdr:colOff>59268</xdr:colOff>
      <xdr:row>0</xdr:row>
      <xdr:rowOff>97367</xdr:rowOff>
    </xdr:from>
    <xdr:to>
      <xdr:col>5</xdr:col>
      <xdr:colOff>546101</xdr:colOff>
      <xdr:row>3</xdr:row>
      <xdr:rowOff>579966</xdr:rowOff>
    </xdr:to>
    <xdr:pic>
      <xdr:nvPicPr>
        <xdr:cNvPr id="3" name="Pilt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2401" y="97367"/>
          <a:ext cx="1113367" cy="1634066"/>
        </a:xfrm>
        <a:prstGeom prst="rect">
          <a:avLst/>
        </a:prstGeom>
      </xdr:spPr>
    </xdr:pic>
    <xdr:clientData/>
  </xdr:twoCellAnchor>
  <xdr:twoCellAnchor editAs="oneCell">
    <xdr:from>
      <xdr:col>4</xdr:col>
      <xdr:colOff>0</xdr:colOff>
      <xdr:row>31</xdr:row>
      <xdr:rowOff>0</xdr:rowOff>
    </xdr:from>
    <xdr:to>
      <xdr:col>4</xdr:col>
      <xdr:colOff>304800</xdr:colOff>
      <xdr:row>32</xdr:row>
      <xdr:rowOff>100544</xdr:rowOff>
    </xdr:to>
    <xdr:sp macro="" textlink="">
      <xdr:nvSpPr>
        <xdr:cNvPr id="13" name="AutoShape 2" descr="Pildiotsingu fee latvia logo tulemus">
          <a:extLst>
            <a:ext uri="{FF2B5EF4-FFF2-40B4-BE49-F238E27FC236}">
              <a16:creationId xmlns:a16="http://schemas.microsoft.com/office/drawing/2014/main" xmlns="" id="{00000000-0008-0000-0000-0000020C0000}"/>
            </a:ext>
          </a:extLst>
        </xdr:cNvPr>
        <xdr:cNvSpPr>
          <a:spLocks noChangeAspect="1" noChangeArrowheads="1"/>
        </xdr:cNvSpPr>
      </xdr:nvSpPr>
      <xdr:spPr bwMode="auto">
        <a:xfrm>
          <a:off x="10248900" y="23728680"/>
          <a:ext cx="304800" cy="2910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1312333</xdr:colOff>
      <xdr:row>21</xdr:row>
      <xdr:rowOff>455084</xdr:rowOff>
    </xdr:from>
    <xdr:to>
      <xdr:col>3</xdr:col>
      <xdr:colOff>8042561</xdr:colOff>
      <xdr:row>30</xdr:row>
      <xdr:rowOff>47220</xdr:rowOff>
    </xdr:to>
    <xdr:grpSp>
      <xdr:nvGrpSpPr>
        <xdr:cNvPr id="15" name="Group 14"/>
        <xdr:cNvGrpSpPr/>
      </xdr:nvGrpSpPr>
      <xdr:grpSpPr>
        <a:xfrm>
          <a:off x="1312333" y="13663084"/>
          <a:ext cx="9481895" cy="1782886"/>
          <a:chOff x="202037" y="28395084"/>
          <a:chExt cx="9481895" cy="1782886"/>
        </a:xfrm>
      </xdr:grpSpPr>
      <xdr:pic>
        <xdr:nvPicPr>
          <xdr:cNvPr id="16" name="Pilt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17" name="Pilt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18" name="Pilt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19" name="Pilt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20" name="Pilt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21" name="Pilt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22" name="Pilt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23" name="Pilt 13" descr="Pildiotsingu syke logo tulemus">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Pilt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zoomScale="90" zoomScaleNormal="90" workbookViewId="0">
      <selection activeCell="A2" sqref="A2"/>
    </sheetView>
  </sheetViews>
  <sheetFormatPr defaultColWidth="9.140625" defaultRowHeight="15"/>
  <cols>
    <col min="1" max="1" width="22.85546875" style="39" customWidth="1"/>
    <col min="2" max="3" width="9.140625" style="39"/>
    <col min="4" max="4" width="122.140625" style="39" customWidth="1"/>
    <col min="5" max="5" width="9.140625" style="39"/>
    <col min="6" max="6" width="9.140625" style="39" customWidth="1"/>
    <col min="7" max="16384" width="9.140625" style="39"/>
  </cols>
  <sheetData>
    <row r="1" spans="1:10">
      <c r="A1" s="38"/>
      <c r="B1" s="38"/>
      <c r="C1" s="38"/>
      <c r="D1" s="38"/>
      <c r="E1" s="38"/>
      <c r="F1" s="38"/>
    </row>
    <row r="2" spans="1:10" ht="60">
      <c r="A2" s="38"/>
      <c r="B2" s="38"/>
      <c r="C2" s="38"/>
      <c r="D2" s="61" t="s">
        <v>88</v>
      </c>
      <c r="E2" s="38"/>
      <c r="F2" s="38"/>
    </row>
    <row r="3" spans="1:10" ht="15.75">
      <c r="A3" s="38"/>
      <c r="B3" s="38"/>
      <c r="C3" s="38"/>
      <c r="D3" s="40"/>
      <c r="E3" s="38"/>
      <c r="F3" s="38"/>
    </row>
    <row r="4" spans="1:10" ht="68.45" customHeight="1">
      <c r="A4" s="38"/>
      <c r="B4" s="38"/>
      <c r="C4" s="38"/>
      <c r="D4" s="41" t="s">
        <v>202</v>
      </c>
      <c r="E4" s="38"/>
      <c r="F4" s="38"/>
      <c r="G4" s="42"/>
      <c r="H4" s="42"/>
      <c r="I4" s="42"/>
      <c r="J4" s="42"/>
    </row>
    <row r="5" spans="1:10" ht="42" customHeight="1">
      <c r="A5" s="43" t="s">
        <v>200</v>
      </c>
      <c r="B5" s="38"/>
      <c r="C5" s="38"/>
      <c r="D5" s="41" t="s">
        <v>206</v>
      </c>
      <c r="E5" s="38"/>
      <c r="F5" s="38"/>
    </row>
    <row r="6" spans="1:10" ht="85.15" customHeight="1">
      <c r="A6" s="38"/>
      <c r="B6" s="38"/>
      <c r="C6" s="38"/>
      <c r="D6" s="41" t="s">
        <v>217</v>
      </c>
      <c r="E6" s="38"/>
      <c r="F6" s="38"/>
    </row>
    <row r="7" spans="1:10" ht="25.5" customHeight="1">
      <c r="A7" s="38"/>
      <c r="B7" s="38"/>
      <c r="C7" s="38"/>
      <c r="D7" s="41" t="s">
        <v>203</v>
      </c>
      <c r="E7" s="38"/>
      <c r="F7" s="38"/>
    </row>
    <row r="8" spans="1:10" ht="87.6" customHeight="1">
      <c r="A8" s="38"/>
      <c r="B8" s="38"/>
      <c r="C8" s="38"/>
      <c r="D8" s="41" t="s">
        <v>207</v>
      </c>
      <c r="E8" s="38"/>
      <c r="F8" s="38"/>
    </row>
    <row r="9" spans="1:10" ht="70.900000000000006" customHeight="1">
      <c r="A9" s="38"/>
      <c r="B9" s="38"/>
      <c r="C9" s="38"/>
      <c r="D9" s="41" t="s">
        <v>208</v>
      </c>
      <c r="E9" s="38"/>
      <c r="F9" s="38"/>
    </row>
    <row r="10" spans="1:10" ht="24" customHeight="1">
      <c r="A10" s="38"/>
      <c r="B10" s="38"/>
      <c r="C10" s="38"/>
      <c r="D10" s="43" t="s">
        <v>204</v>
      </c>
      <c r="E10" s="38"/>
      <c r="F10" s="38"/>
    </row>
    <row r="11" spans="1:10" ht="37.9" customHeight="1">
      <c r="A11" s="38"/>
      <c r="B11" s="38"/>
      <c r="C11" s="38"/>
      <c r="D11" s="41" t="s">
        <v>218</v>
      </c>
      <c r="E11" s="38"/>
      <c r="F11" s="38"/>
    </row>
    <row r="12" spans="1:10" ht="21.6" customHeight="1">
      <c r="A12" s="38"/>
      <c r="B12" s="38"/>
      <c r="C12" s="38"/>
      <c r="D12" s="41" t="s">
        <v>219</v>
      </c>
      <c r="E12" s="38"/>
      <c r="F12" s="38"/>
      <c r="G12" s="44"/>
    </row>
    <row r="13" spans="1:10" ht="54.75" customHeight="1">
      <c r="A13" s="38"/>
      <c r="B13" s="38"/>
      <c r="C13" s="38"/>
      <c r="D13" s="41" t="s">
        <v>211</v>
      </c>
      <c r="E13" s="38"/>
      <c r="F13" s="38"/>
      <c r="G13" s="44"/>
    </row>
    <row r="14" spans="1:10" ht="71.45" customHeight="1">
      <c r="A14" s="38"/>
      <c r="B14" s="38"/>
      <c r="C14" s="38"/>
      <c r="D14" s="41" t="s">
        <v>212</v>
      </c>
      <c r="E14" s="38"/>
      <c r="F14" s="38"/>
    </row>
    <row r="15" spans="1:10" ht="54" customHeight="1">
      <c r="A15" s="38"/>
      <c r="B15" s="38"/>
      <c r="C15" s="38"/>
      <c r="D15" s="41" t="s">
        <v>229</v>
      </c>
      <c r="E15" s="38"/>
      <c r="F15" s="38"/>
    </row>
    <row r="16" spans="1:10" ht="37.5" customHeight="1">
      <c r="A16" s="38"/>
      <c r="B16" s="38"/>
      <c r="C16" s="38"/>
      <c r="D16" s="41" t="s">
        <v>205</v>
      </c>
      <c r="E16" s="38"/>
      <c r="F16" s="38"/>
    </row>
    <row r="17" spans="1:7" ht="33" customHeight="1">
      <c r="A17" s="38"/>
      <c r="B17" s="38"/>
      <c r="C17" s="38"/>
      <c r="D17" s="41" t="s">
        <v>209</v>
      </c>
      <c r="E17" s="38"/>
      <c r="F17" s="38"/>
    </row>
    <row r="18" spans="1:7" ht="56.25" customHeight="1">
      <c r="A18" s="38"/>
      <c r="B18" s="38"/>
      <c r="C18" s="38"/>
      <c r="D18" s="41" t="s">
        <v>213</v>
      </c>
      <c r="E18" s="38"/>
      <c r="F18" s="38"/>
    </row>
    <row r="19" spans="1:7" ht="31.5" customHeight="1">
      <c r="A19" s="38"/>
      <c r="B19" s="38"/>
      <c r="C19" s="38"/>
      <c r="D19" s="41" t="s">
        <v>210</v>
      </c>
      <c r="E19" s="38"/>
      <c r="F19" s="38"/>
    </row>
    <row r="20" spans="1:7" ht="10.15" customHeight="1">
      <c r="A20" s="45"/>
      <c r="B20" s="38"/>
      <c r="C20" s="46"/>
      <c r="D20" s="47"/>
      <c r="E20" s="38"/>
      <c r="F20" s="38"/>
    </row>
    <row r="21" spans="1:7" ht="138">
      <c r="A21" s="43" t="s">
        <v>201</v>
      </c>
      <c r="B21" s="38"/>
      <c r="C21" s="38"/>
      <c r="D21" s="41" t="s">
        <v>214</v>
      </c>
      <c r="E21" s="38"/>
      <c r="F21" s="38"/>
      <c r="G21" s="48"/>
    </row>
    <row r="22" spans="1:7" ht="50.25" customHeight="1">
      <c r="A22" s="38"/>
      <c r="B22" s="38"/>
      <c r="C22" s="38"/>
      <c r="D22" s="49" t="s">
        <v>220</v>
      </c>
      <c r="E22" s="38"/>
      <c r="F22" s="38"/>
    </row>
    <row r="23" spans="1:7">
      <c r="A23" s="38"/>
      <c r="B23" s="38"/>
      <c r="C23" s="38"/>
      <c r="D23" s="50"/>
      <c r="E23" s="38"/>
      <c r="F23" s="38"/>
    </row>
    <row r="24" spans="1:7" ht="15.75">
      <c r="A24" s="45" t="s">
        <v>199</v>
      </c>
      <c r="B24" s="38"/>
      <c r="C24" s="38"/>
      <c r="D24" s="38"/>
      <c r="E24" s="38"/>
      <c r="F24" s="38"/>
    </row>
    <row r="25" spans="1:7" ht="15.75">
      <c r="A25" s="38"/>
      <c r="B25" s="38"/>
      <c r="C25" s="38"/>
      <c r="D25" s="46"/>
      <c r="E25" s="38"/>
      <c r="F25" s="38"/>
    </row>
    <row r="26" spans="1:7">
      <c r="A26" s="38"/>
      <c r="B26" s="38"/>
      <c r="C26" s="38"/>
      <c r="D26" s="51"/>
      <c r="E26" s="38"/>
      <c r="F26" s="38"/>
    </row>
    <row r="27" spans="1:7">
      <c r="A27" s="38"/>
      <c r="B27" s="38"/>
      <c r="C27" s="38"/>
      <c r="D27" s="52"/>
      <c r="E27" s="38"/>
      <c r="F27" s="38"/>
    </row>
    <row r="28" spans="1:7">
      <c r="A28" s="38"/>
      <c r="B28" s="38"/>
      <c r="C28" s="53"/>
      <c r="D28" s="51"/>
      <c r="E28" s="38"/>
      <c r="F28" s="38"/>
    </row>
    <row r="29" spans="1:7">
      <c r="A29" s="38"/>
      <c r="B29" s="38"/>
      <c r="C29" s="53"/>
      <c r="D29" s="51"/>
      <c r="E29" s="38"/>
      <c r="F29" s="38"/>
    </row>
    <row r="30" spans="1:7" ht="15.75">
      <c r="A30" s="38"/>
      <c r="B30" s="38"/>
      <c r="C30" s="53"/>
      <c r="D30" s="54"/>
      <c r="E30" s="38"/>
      <c r="F30" s="38"/>
    </row>
    <row r="31" spans="1:7" ht="15.75">
      <c r="A31" s="38"/>
      <c r="B31" s="38"/>
      <c r="C31" s="53"/>
      <c r="D31" s="46"/>
      <c r="E31" s="38"/>
      <c r="F31" s="38"/>
    </row>
    <row r="32" spans="1:7">
      <c r="C32" s="55"/>
      <c r="D32" s="56"/>
    </row>
    <row r="33" spans="3:4" ht="15.75">
      <c r="C33" s="55"/>
      <c r="D33" s="57"/>
    </row>
    <row r="34" spans="3:4">
      <c r="C34" s="55"/>
      <c r="D34" s="58"/>
    </row>
    <row r="35" spans="3:4">
      <c r="D35" s="59"/>
    </row>
    <row r="40" spans="3:4">
      <c r="D40" s="60"/>
    </row>
    <row r="41" spans="3:4">
      <c r="D41" s="60"/>
    </row>
    <row r="42" spans="3:4">
      <c r="D42" s="60"/>
    </row>
  </sheetData>
  <sheetProtection sheet="1" objects="1" scenarios="1"/>
  <pageMargins left="0.70866141732283472" right="0.70866141732283472" top="0.74803149606299213" bottom="0.74803149606299213" header="0.31496062992125984" footer="0.31496062992125984"/>
  <pageSetup paperSize="9" scale="72"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1"/>
  <sheetViews>
    <sheetView zoomScale="70" zoomScaleNormal="70" workbookViewId="0">
      <pane ySplit="4" topLeftCell="A5" activePane="bottomLeft" state="frozen"/>
      <selection activeCell="C1" sqref="C1"/>
      <selection pane="bottomLeft" activeCell="G5" sqref="G5"/>
    </sheetView>
  </sheetViews>
  <sheetFormatPr defaultColWidth="9.140625" defaultRowHeight="18"/>
  <cols>
    <col min="1" max="1" width="30.42578125" style="2" customWidth="1"/>
    <col min="2" max="2" width="24.28515625" style="2" customWidth="1"/>
    <col min="3" max="3" width="19.28515625" style="3" customWidth="1"/>
    <col min="4" max="4" width="42.7109375" style="4" customWidth="1"/>
    <col min="5" max="5" width="30" style="2" customWidth="1"/>
    <col min="6" max="6" width="24.140625" style="2" customWidth="1"/>
    <col min="7" max="7" width="38.28515625" style="2" customWidth="1"/>
    <col min="8" max="8" width="27.5703125" style="123" customWidth="1"/>
    <col min="9" max="9" width="32.85546875" style="2" customWidth="1"/>
    <col min="10" max="12" width="0" style="2" hidden="1" customWidth="1"/>
    <col min="13" max="16384" width="9.140625" style="2"/>
  </cols>
  <sheetData>
    <row r="1" spans="1:19" ht="30">
      <c r="A1" s="1" t="s">
        <v>88</v>
      </c>
    </row>
    <row r="2" spans="1:19" ht="49.5" customHeight="1">
      <c r="A2" s="27" t="s">
        <v>101</v>
      </c>
      <c r="B2" s="168"/>
      <c r="C2" s="168"/>
    </row>
    <row r="3" spans="1:19" ht="31.15" customHeight="1" thickBot="1"/>
    <row r="4" spans="1:19" ht="36.75" thickBot="1">
      <c r="A4" s="81" t="s">
        <v>64</v>
      </c>
      <c r="B4" s="69" t="s">
        <v>65</v>
      </c>
      <c r="C4" s="35" t="s">
        <v>66</v>
      </c>
      <c r="D4" s="34" t="s">
        <v>67</v>
      </c>
      <c r="E4" s="34" t="s">
        <v>69</v>
      </c>
      <c r="F4" s="34" t="s">
        <v>68</v>
      </c>
      <c r="G4" s="34" t="s">
        <v>141</v>
      </c>
      <c r="H4" s="34" t="s">
        <v>71</v>
      </c>
      <c r="I4" s="36" t="s">
        <v>70</v>
      </c>
      <c r="J4" s="2" t="s">
        <v>0</v>
      </c>
      <c r="K4" s="2" t="s">
        <v>1</v>
      </c>
      <c r="L4" s="2" t="s">
        <v>2</v>
      </c>
    </row>
    <row r="5" spans="1:19" s="5" customFormat="1" ht="54">
      <c r="A5" s="82" t="s">
        <v>142</v>
      </c>
      <c r="B5" s="70"/>
      <c r="C5" s="6" t="s">
        <v>3</v>
      </c>
      <c r="D5" s="8" t="s">
        <v>74</v>
      </c>
      <c r="E5" s="30" t="s">
        <v>144</v>
      </c>
      <c r="F5" s="124"/>
      <c r="G5" s="30" t="s">
        <v>143</v>
      </c>
      <c r="H5" s="145"/>
      <c r="I5" s="146"/>
    </row>
    <row r="6" spans="1:19" s="5" customFormat="1" ht="54">
      <c r="A6" s="82"/>
      <c r="B6" s="71"/>
      <c r="C6" s="10" t="s">
        <v>4</v>
      </c>
      <c r="D6" s="11" t="s">
        <v>75</v>
      </c>
      <c r="E6" s="12" t="s">
        <v>144</v>
      </c>
      <c r="F6" s="125"/>
      <c r="G6" s="12" t="s">
        <v>145</v>
      </c>
      <c r="H6" s="126"/>
      <c r="I6" s="147"/>
    </row>
    <row r="7" spans="1:19" s="5" customFormat="1" ht="54">
      <c r="A7" s="82"/>
      <c r="B7" s="71"/>
      <c r="C7" s="10" t="s">
        <v>5</v>
      </c>
      <c r="D7" s="12" t="s">
        <v>76</v>
      </c>
      <c r="E7" s="12" t="s">
        <v>144</v>
      </c>
      <c r="F7" s="126"/>
      <c r="G7" s="12" t="s">
        <v>146</v>
      </c>
      <c r="H7" s="126"/>
      <c r="I7" s="147"/>
    </row>
    <row r="8" spans="1:19" s="5" customFormat="1" ht="72">
      <c r="A8" s="82"/>
      <c r="B8" s="71"/>
      <c r="C8" s="10" t="s">
        <v>6</v>
      </c>
      <c r="D8" s="12" t="s">
        <v>120</v>
      </c>
      <c r="E8" s="12" t="s">
        <v>147</v>
      </c>
      <c r="F8" s="126"/>
      <c r="G8" s="7" t="s">
        <v>72</v>
      </c>
      <c r="H8" s="126"/>
      <c r="I8" s="147"/>
    </row>
    <row r="9" spans="1:19" s="5" customFormat="1" ht="378">
      <c r="A9" s="82"/>
      <c r="B9" s="71"/>
      <c r="C9" s="10" t="s">
        <v>7</v>
      </c>
      <c r="D9" s="12" t="s">
        <v>73</v>
      </c>
      <c r="E9" s="12" t="s">
        <v>152</v>
      </c>
      <c r="F9" s="127"/>
      <c r="G9" s="7" t="s">
        <v>92</v>
      </c>
      <c r="H9" s="126"/>
      <c r="I9" s="147"/>
    </row>
    <row r="10" spans="1:19" s="5" customFormat="1" ht="90.75" thickBot="1">
      <c r="A10" s="82"/>
      <c r="B10" s="72"/>
      <c r="C10" s="13" t="s">
        <v>8</v>
      </c>
      <c r="D10" s="14" t="s">
        <v>148</v>
      </c>
      <c r="E10" s="14" t="s">
        <v>149</v>
      </c>
      <c r="F10" s="128"/>
      <c r="G10" s="14" t="s">
        <v>150</v>
      </c>
      <c r="H10" s="148"/>
      <c r="I10" s="149"/>
    </row>
    <row r="11" spans="1:19" s="62" customFormat="1" ht="18.75" thickBot="1">
      <c r="A11" s="83"/>
      <c r="B11" s="73" t="s">
        <v>235</v>
      </c>
      <c r="C11" s="64"/>
      <c r="D11" s="64"/>
      <c r="E11" s="64"/>
      <c r="F11" s="65"/>
      <c r="G11" s="64"/>
      <c r="H11" s="158">
        <f>IF(J11&gt;(K11+L11),1,IF(J11=(K11+L11),2,IF(K11&gt;=(J11+L11),2,IF(L11&gt;=(K11+J11),3,"F"))))</f>
        <v>2</v>
      </c>
      <c r="I11" s="66"/>
      <c r="J11" s="62">
        <f>COUNTIF(H5:H10,"=1")</f>
        <v>0</v>
      </c>
      <c r="K11" s="62">
        <f>COUNTIF(H5:H10,"=2")</f>
        <v>0</v>
      </c>
      <c r="L11" s="62">
        <f>COUNTIF(H5:H10,"=3")</f>
        <v>0</v>
      </c>
      <c r="M11" s="63"/>
      <c r="N11" s="63"/>
      <c r="O11" s="63"/>
      <c r="P11" s="63"/>
      <c r="Q11" s="63"/>
      <c r="R11" s="63"/>
      <c r="S11" s="63"/>
    </row>
    <row r="12" spans="1:19" ht="72">
      <c r="A12" s="84" t="s">
        <v>77</v>
      </c>
      <c r="B12" s="74"/>
      <c r="C12" s="9" t="s">
        <v>9</v>
      </c>
      <c r="D12" s="9" t="s">
        <v>151</v>
      </c>
      <c r="E12" s="30" t="s">
        <v>144</v>
      </c>
      <c r="F12" s="129"/>
      <c r="G12" s="30" t="s">
        <v>153</v>
      </c>
      <c r="H12" s="145"/>
      <c r="I12" s="150"/>
    </row>
    <row r="13" spans="1:19" ht="72">
      <c r="A13" s="85"/>
      <c r="B13" s="75"/>
      <c r="C13" s="7" t="s">
        <v>10</v>
      </c>
      <c r="D13" s="7" t="s">
        <v>154</v>
      </c>
      <c r="E13" s="12" t="s">
        <v>147</v>
      </c>
      <c r="F13" s="29"/>
      <c r="G13" s="12" t="s">
        <v>155</v>
      </c>
      <c r="H13" s="126"/>
      <c r="I13" s="151"/>
    </row>
    <row r="14" spans="1:19" ht="90">
      <c r="A14" s="86"/>
      <c r="B14" s="75"/>
      <c r="C14" s="7" t="s">
        <v>11</v>
      </c>
      <c r="D14" s="7" t="s">
        <v>156</v>
      </c>
      <c r="E14" s="12" t="s">
        <v>158</v>
      </c>
      <c r="F14" s="29"/>
      <c r="G14" s="12" t="s">
        <v>157</v>
      </c>
      <c r="H14" s="126"/>
      <c r="I14" s="151"/>
    </row>
    <row r="15" spans="1:19" ht="54">
      <c r="A15" s="86"/>
      <c r="B15" s="75"/>
      <c r="C15" s="7" t="s">
        <v>12</v>
      </c>
      <c r="D15" s="12" t="s">
        <v>78</v>
      </c>
      <c r="E15" s="12" t="s">
        <v>158</v>
      </c>
      <c r="F15" s="29"/>
      <c r="G15" s="12" t="s">
        <v>159</v>
      </c>
      <c r="H15" s="126"/>
      <c r="I15" s="151"/>
    </row>
    <row r="16" spans="1:19" ht="90">
      <c r="A16" s="87"/>
      <c r="B16" s="75"/>
      <c r="C16" s="7" t="s">
        <v>13</v>
      </c>
      <c r="D16" s="7" t="s">
        <v>160</v>
      </c>
      <c r="E16" s="12" t="s">
        <v>162</v>
      </c>
      <c r="F16" s="29"/>
      <c r="G16" s="12" t="s">
        <v>161</v>
      </c>
      <c r="H16" s="126"/>
      <c r="I16" s="151"/>
    </row>
    <row r="17" spans="1:19" ht="146.25">
      <c r="A17" s="87"/>
      <c r="B17" s="75"/>
      <c r="C17" s="7" t="s">
        <v>14</v>
      </c>
      <c r="D17" s="12" t="s">
        <v>163</v>
      </c>
      <c r="E17" s="12" t="s">
        <v>158</v>
      </c>
      <c r="F17" s="127"/>
      <c r="G17" s="12" t="s">
        <v>164</v>
      </c>
      <c r="H17" s="126"/>
      <c r="I17" s="151"/>
    </row>
    <row r="18" spans="1:19" ht="136.5" customHeight="1" thickBot="1">
      <c r="A18" s="86"/>
      <c r="B18" s="76"/>
      <c r="C18" s="14" t="s">
        <v>15</v>
      </c>
      <c r="D18" s="14" t="s">
        <v>230</v>
      </c>
      <c r="E18" s="14" t="s">
        <v>158</v>
      </c>
      <c r="F18" s="31"/>
      <c r="G18" s="14" t="s">
        <v>165</v>
      </c>
      <c r="H18" s="148"/>
      <c r="I18" s="152"/>
    </row>
    <row r="19" spans="1:19" s="62" customFormat="1" ht="18.75" thickBot="1">
      <c r="A19" s="90"/>
      <c r="B19" s="91" t="s">
        <v>225</v>
      </c>
      <c r="C19" s="64"/>
      <c r="D19" s="64"/>
      <c r="E19" s="64"/>
      <c r="F19" s="65"/>
      <c r="G19" s="64"/>
      <c r="H19" s="159">
        <f>IF(J19&gt;(K19+L19),1,IF(J19=(K19+L19),2,IF(K19&gt;=(J19+L19),2,IF(L19&gt;=(K19+J19),3,"F"))))</f>
        <v>2</v>
      </c>
      <c r="I19" s="66"/>
      <c r="J19" s="62">
        <f>COUNTIF(H12:H18,"=1")</f>
        <v>0</v>
      </c>
      <c r="K19" s="62">
        <f>COUNTIF(H12:H18,"=2")</f>
        <v>0</v>
      </c>
      <c r="L19" s="62">
        <f>COUNTIF(H12:H18,"=3")</f>
        <v>0</v>
      </c>
      <c r="M19" s="63"/>
      <c r="N19" s="63"/>
      <c r="O19" s="63"/>
      <c r="P19" s="63"/>
      <c r="Q19" s="63"/>
      <c r="R19" s="63"/>
      <c r="S19" s="63"/>
    </row>
    <row r="20" spans="1:19" ht="144">
      <c r="A20" s="87"/>
      <c r="B20" s="77" t="s">
        <v>79</v>
      </c>
      <c r="C20" s="16" t="s">
        <v>16</v>
      </c>
      <c r="D20" s="17" t="s">
        <v>121</v>
      </c>
      <c r="E20" s="16" t="s">
        <v>223</v>
      </c>
      <c r="F20" s="130"/>
      <c r="G20" s="16" t="s">
        <v>80</v>
      </c>
      <c r="H20" s="162"/>
      <c r="I20" s="153"/>
      <c r="P20" s="18"/>
    </row>
    <row r="21" spans="1:19" ht="126">
      <c r="A21" s="87"/>
      <c r="B21" s="78" t="s">
        <v>79</v>
      </c>
      <c r="C21" s="19" t="s">
        <v>17</v>
      </c>
      <c r="D21" s="20" t="s">
        <v>122</v>
      </c>
      <c r="E21" s="19" t="s">
        <v>224</v>
      </c>
      <c r="F21" s="131"/>
      <c r="G21" s="19" t="s">
        <v>80</v>
      </c>
      <c r="H21" s="163"/>
      <c r="I21" s="154"/>
    </row>
    <row r="22" spans="1:19" ht="180">
      <c r="A22" s="87"/>
      <c r="B22" s="78" t="s">
        <v>79</v>
      </c>
      <c r="C22" s="19" t="s">
        <v>18</v>
      </c>
      <c r="D22" s="20" t="s">
        <v>123</v>
      </c>
      <c r="E22" s="19" t="s">
        <v>224</v>
      </c>
      <c r="F22" s="132"/>
      <c r="G22" s="19" t="s">
        <v>80</v>
      </c>
      <c r="H22" s="163"/>
      <c r="I22" s="154"/>
    </row>
    <row r="23" spans="1:19" ht="126.75" thickBot="1">
      <c r="A23" s="86"/>
      <c r="B23" s="79" t="s">
        <v>113</v>
      </c>
      <c r="C23" s="28" t="s">
        <v>166</v>
      </c>
      <c r="D23" s="28" t="s">
        <v>167</v>
      </c>
      <c r="E23" s="22" t="s">
        <v>224</v>
      </c>
      <c r="F23" s="133"/>
      <c r="G23" s="22" t="s">
        <v>80</v>
      </c>
      <c r="H23" s="164"/>
      <c r="I23" s="155"/>
    </row>
    <row r="24" spans="1:19" s="62" customFormat="1" ht="18.75" thickBot="1">
      <c r="A24" s="68"/>
      <c r="B24" s="92" t="s">
        <v>226</v>
      </c>
      <c r="C24" s="93"/>
      <c r="D24" s="93"/>
      <c r="E24" s="93"/>
      <c r="F24" s="94"/>
      <c r="G24" s="93"/>
      <c r="H24" s="160">
        <f>IF(J24&gt;(K24+L24),1,IF(J24=(K24+L24),2,IF(K24&gt;=(J24+L24),2,IF(L24&gt;=(K24+J24),3,"F"))))</f>
        <v>2</v>
      </c>
      <c r="I24" s="95"/>
      <c r="J24" s="62">
        <f>COUNTIF(H20:H23,"=1")</f>
        <v>0</v>
      </c>
      <c r="K24" s="62">
        <f>COUNTIF(H20:H23,"=2")</f>
        <v>0</v>
      </c>
      <c r="L24" s="62">
        <f>COUNTIF(H20:H23,"=3")</f>
        <v>0</v>
      </c>
      <c r="M24" s="63"/>
      <c r="N24" s="63"/>
      <c r="O24" s="63"/>
      <c r="P24" s="63"/>
      <c r="Q24" s="63"/>
      <c r="R24" s="63"/>
      <c r="S24" s="63"/>
    </row>
    <row r="25" spans="1:19" s="21" customFormat="1" ht="90">
      <c r="A25" s="84" t="s">
        <v>81</v>
      </c>
      <c r="B25" s="74"/>
      <c r="C25" s="9" t="s">
        <v>19</v>
      </c>
      <c r="D25" s="9" t="s">
        <v>168</v>
      </c>
      <c r="E25" s="9" t="s">
        <v>82</v>
      </c>
      <c r="F25" s="134"/>
      <c r="G25" s="30" t="s">
        <v>169</v>
      </c>
      <c r="H25" s="145"/>
      <c r="I25" s="150"/>
    </row>
    <row r="26" spans="1:19" ht="72.75" thickBot="1">
      <c r="A26" s="85"/>
      <c r="B26" s="97"/>
      <c r="C26" s="98" t="s">
        <v>20</v>
      </c>
      <c r="D26" s="98" t="s">
        <v>83</v>
      </c>
      <c r="E26" s="98" t="s">
        <v>82</v>
      </c>
      <c r="F26" s="135"/>
      <c r="G26" s="99" t="s">
        <v>90</v>
      </c>
      <c r="H26" s="165"/>
      <c r="I26" s="156"/>
    </row>
    <row r="27" spans="1:19" s="62" customFormat="1" ht="18.75" thickBot="1">
      <c r="A27" s="67"/>
      <c r="B27" s="91" t="s">
        <v>236</v>
      </c>
      <c r="C27" s="64"/>
      <c r="D27" s="64"/>
      <c r="E27" s="64"/>
      <c r="F27" s="65"/>
      <c r="G27" s="64"/>
      <c r="H27" s="159">
        <f>IF(J27&gt;(K27+L27),1,IF(J27=(K27+L27),2,IF(K27&gt;=(J27+L27),2,IF(L27&gt;=(K27+J27),3,"F"))))</f>
        <v>2</v>
      </c>
      <c r="I27" s="66"/>
      <c r="J27" s="62">
        <f>SUMIF(H25:H26,"=1")</f>
        <v>0</v>
      </c>
      <c r="K27" s="62">
        <f>SUMIF(H25:H26,"=2")</f>
        <v>0</v>
      </c>
      <c r="L27" s="62">
        <f>SUMIF(H25:H26,"=3")</f>
        <v>0</v>
      </c>
      <c r="M27" s="63"/>
      <c r="N27" s="63"/>
      <c r="O27" s="63"/>
      <c r="P27" s="63"/>
      <c r="Q27" s="63"/>
      <c r="R27" s="63"/>
      <c r="S27" s="63"/>
    </row>
    <row r="28" spans="1:19" ht="72">
      <c r="A28" s="87"/>
      <c r="B28" s="78" t="s">
        <v>79</v>
      </c>
      <c r="C28" s="19" t="s">
        <v>21</v>
      </c>
      <c r="D28" s="19" t="s">
        <v>124</v>
      </c>
      <c r="E28" s="19" t="s">
        <v>125</v>
      </c>
      <c r="F28" s="132"/>
      <c r="G28" s="19" t="s">
        <v>80</v>
      </c>
      <c r="H28" s="163"/>
      <c r="I28" s="154"/>
    </row>
    <row r="29" spans="1:19" ht="92.25">
      <c r="A29" s="87"/>
      <c r="B29" s="78" t="s">
        <v>79</v>
      </c>
      <c r="C29" s="19" t="s">
        <v>22</v>
      </c>
      <c r="D29" s="19" t="s">
        <v>84</v>
      </c>
      <c r="E29" s="19" t="s">
        <v>125</v>
      </c>
      <c r="F29" s="132"/>
      <c r="G29" s="19" t="s">
        <v>119</v>
      </c>
      <c r="H29" s="163"/>
      <c r="I29" s="154"/>
    </row>
    <row r="30" spans="1:19" ht="111" thickBot="1">
      <c r="A30" s="87"/>
      <c r="B30" s="79" t="s">
        <v>79</v>
      </c>
      <c r="C30" s="22" t="s">
        <v>23</v>
      </c>
      <c r="D30" s="22" t="s">
        <v>179</v>
      </c>
      <c r="E30" s="22" t="s">
        <v>158</v>
      </c>
      <c r="F30" s="136"/>
      <c r="G30" s="22" t="s">
        <v>170</v>
      </c>
      <c r="H30" s="164"/>
      <c r="I30" s="155"/>
    </row>
    <row r="31" spans="1:19" s="62" customFormat="1" ht="18.75" thickBot="1">
      <c r="A31" s="100"/>
      <c r="B31" s="101" t="s">
        <v>237</v>
      </c>
      <c r="C31" s="102"/>
      <c r="D31" s="102"/>
      <c r="E31" s="102"/>
      <c r="F31" s="103"/>
      <c r="G31" s="102"/>
      <c r="H31" s="161">
        <f>IF(J31&gt;(K31+L31),1,IF(J31=(K31+L31),2,IF(K31&gt;=(J31+L31),2,IF(L31&gt;=(K31+J31),3,"F"))))</f>
        <v>2</v>
      </c>
      <c r="I31" s="104"/>
      <c r="J31" s="62">
        <f>COUNTIF(H28:H30,"=1")</f>
        <v>0</v>
      </c>
      <c r="K31" s="62">
        <f>COUNTIF(H28:H30,"=2")</f>
        <v>0</v>
      </c>
      <c r="L31" s="62">
        <f>COUNTIF(H28:H30,"=3")</f>
        <v>0</v>
      </c>
      <c r="M31" s="63"/>
      <c r="N31" s="63"/>
      <c r="O31" s="63"/>
      <c r="P31" s="63"/>
      <c r="Q31" s="63"/>
      <c r="R31" s="63"/>
      <c r="S31" s="63"/>
    </row>
    <row r="32" spans="1:19" ht="72">
      <c r="A32" s="88" t="s">
        <v>85</v>
      </c>
      <c r="B32" s="74"/>
      <c r="C32" s="9" t="s">
        <v>24</v>
      </c>
      <c r="D32" s="9" t="s">
        <v>126</v>
      </c>
      <c r="E32" s="30" t="s">
        <v>171</v>
      </c>
      <c r="F32" s="129"/>
      <c r="G32" s="9" t="s">
        <v>25</v>
      </c>
      <c r="H32" s="145"/>
      <c r="I32" s="150"/>
    </row>
    <row r="33" spans="1:19" ht="54.75" thickBot="1">
      <c r="A33" s="85"/>
      <c r="B33" s="75"/>
      <c r="C33" s="7" t="s">
        <v>26</v>
      </c>
      <c r="D33" s="7" t="s">
        <v>127</v>
      </c>
      <c r="E33" s="12" t="s">
        <v>171</v>
      </c>
      <c r="F33" s="137"/>
      <c r="G33" s="7" t="s">
        <v>27</v>
      </c>
      <c r="H33" s="126"/>
      <c r="I33" s="151"/>
    </row>
    <row r="34" spans="1:19" s="62" customFormat="1" ht="18.75" thickBot="1">
      <c r="A34" s="105"/>
      <c r="B34" s="106" t="s">
        <v>227</v>
      </c>
      <c r="C34" s="64"/>
      <c r="D34" s="64"/>
      <c r="E34" s="64"/>
      <c r="F34" s="107"/>
      <c r="G34" s="64"/>
      <c r="H34" s="159">
        <f>IF(J34&gt;(K34+L34),1,IF(J34=(K34+L34),2,IF(K34&gt;=(J34+L34),2,IF(L34&gt;=(K34+J34),3,"F"))))</f>
        <v>2</v>
      </c>
      <c r="I34" s="66"/>
      <c r="J34" s="62">
        <f>SUMIF(H32:H33,"=1")</f>
        <v>0</v>
      </c>
      <c r="K34" s="62">
        <f>SUMIF(H32:H33,"=2")</f>
        <v>0</v>
      </c>
      <c r="L34" s="62">
        <f>SUMIF(H32:H33,"=3")</f>
        <v>0</v>
      </c>
      <c r="M34" s="63"/>
      <c r="N34" s="63"/>
      <c r="O34" s="63"/>
      <c r="P34" s="63"/>
      <c r="Q34" s="63"/>
      <c r="R34" s="63"/>
      <c r="S34" s="63"/>
    </row>
    <row r="35" spans="1:19" ht="162">
      <c r="A35" s="84"/>
      <c r="B35" s="78" t="s">
        <v>231</v>
      </c>
      <c r="C35" s="19" t="s">
        <v>28</v>
      </c>
      <c r="D35" s="19" t="s">
        <v>128</v>
      </c>
      <c r="E35" s="20" t="s">
        <v>171</v>
      </c>
      <c r="F35" s="33"/>
      <c r="G35" s="19" t="s">
        <v>87</v>
      </c>
      <c r="H35" s="163"/>
      <c r="I35" s="154"/>
    </row>
    <row r="36" spans="1:19" ht="108">
      <c r="A36" s="84"/>
      <c r="B36" s="78" t="s">
        <v>86</v>
      </c>
      <c r="C36" s="19" t="s">
        <v>29</v>
      </c>
      <c r="D36" s="19" t="s">
        <v>232</v>
      </c>
      <c r="E36" s="20" t="s">
        <v>171</v>
      </c>
      <c r="F36" s="33"/>
      <c r="G36" s="19" t="s">
        <v>172</v>
      </c>
      <c r="H36" s="163"/>
      <c r="I36" s="154"/>
    </row>
    <row r="37" spans="1:19" ht="72.75" thickBot="1">
      <c r="A37" s="87"/>
      <c r="B37" s="79" t="s">
        <v>86</v>
      </c>
      <c r="C37" s="22" t="s">
        <v>30</v>
      </c>
      <c r="D37" s="22" t="s">
        <v>116</v>
      </c>
      <c r="E37" s="22" t="s">
        <v>125</v>
      </c>
      <c r="F37" s="136"/>
      <c r="G37" s="22" t="s">
        <v>119</v>
      </c>
      <c r="H37" s="164"/>
      <c r="I37" s="155"/>
    </row>
    <row r="38" spans="1:19" s="62" customFormat="1" ht="18.75" thickBot="1">
      <c r="A38" s="108"/>
      <c r="B38" s="101" t="s">
        <v>228</v>
      </c>
      <c r="C38" s="109"/>
      <c r="D38" s="109"/>
      <c r="E38" s="109"/>
      <c r="F38" s="110"/>
      <c r="G38" s="109"/>
      <c r="H38" s="161">
        <f>IF(J38&gt;(K38+L38),1,IF(J38=(K38+L38),2,IF(K38&gt;=(J38+L38),2,IF(L38&gt;=(K38+J38),3,"F"))))</f>
        <v>2</v>
      </c>
      <c r="I38" s="111"/>
      <c r="J38" s="62">
        <f>COUNTIF(H35:H37,"=1")</f>
        <v>0</v>
      </c>
      <c r="K38" s="62">
        <f>COUNTIF(H35:H37,"=2")</f>
        <v>0</v>
      </c>
      <c r="L38" s="62">
        <f>COUNTIF(H35:H37,"=3")</f>
        <v>0</v>
      </c>
      <c r="M38" s="63"/>
      <c r="N38" s="63"/>
      <c r="O38" s="63"/>
      <c r="P38" s="63"/>
      <c r="Q38" s="63"/>
      <c r="R38" s="63"/>
      <c r="S38" s="63"/>
    </row>
    <row r="39" spans="1:19" ht="108">
      <c r="A39" s="88" t="s">
        <v>102</v>
      </c>
      <c r="B39" s="74"/>
      <c r="C39" s="9" t="s">
        <v>31</v>
      </c>
      <c r="D39" s="9" t="s">
        <v>94</v>
      </c>
      <c r="E39" s="9" t="s">
        <v>134</v>
      </c>
      <c r="F39" s="138"/>
      <c r="G39" s="32" t="s">
        <v>173</v>
      </c>
      <c r="H39" s="145"/>
      <c r="I39" s="150"/>
    </row>
    <row r="40" spans="1:19" ht="90">
      <c r="A40" s="85"/>
      <c r="B40" s="75"/>
      <c r="C40" s="7" t="s">
        <v>32</v>
      </c>
      <c r="D40" s="7" t="s">
        <v>89</v>
      </c>
      <c r="E40" s="7" t="s">
        <v>134</v>
      </c>
      <c r="F40" s="137"/>
      <c r="G40" s="7" t="s">
        <v>33</v>
      </c>
      <c r="H40" s="126"/>
      <c r="I40" s="151"/>
    </row>
    <row r="41" spans="1:19" ht="111">
      <c r="A41" s="87"/>
      <c r="B41" s="75"/>
      <c r="C41" s="7" t="s">
        <v>34</v>
      </c>
      <c r="D41" s="7" t="s">
        <v>131</v>
      </c>
      <c r="E41" s="7" t="s">
        <v>158</v>
      </c>
      <c r="F41" s="127"/>
      <c r="G41" s="7" t="s">
        <v>90</v>
      </c>
      <c r="H41" s="126"/>
      <c r="I41" s="151"/>
    </row>
    <row r="42" spans="1:19" ht="111">
      <c r="A42" s="87"/>
      <c r="B42" s="75"/>
      <c r="C42" s="7" t="s">
        <v>35</v>
      </c>
      <c r="D42" s="7" t="s">
        <v>129</v>
      </c>
      <c r="E42" s="7" t="s">
        <v>158</v>
      </c>
      <c r="F42" s="127"/>
      <c r="G42" s="7" t="s">
        <v>174</v>
      </c>
      <c r="H42" s="126"/>
      <c r="I42" s="151"/>
    </row>
    <row r="43" spans="1:19" ht="165.75" thickBot="1">
      <c r="A43" s="87"/>
      <c r="B43" s="76"/>
      <c r="C43" s="15" t="s">
        <v>36</v>
      </c>
      <c r="D43" s="15" t="s">
        <v>130</v>
      </c>
      <c r="E43" s="15" t="s">
        <v>158</v>
      </c>
      <c r="F43" s="128"/>
      <c r="G43" s="15" t="s">
        <v>91</v>
      </c>
      <c r="H43" s="148"/>
      <c r="I43" s="152"/>
    </row>
    <row r="44" spans="1:19" s="62" customFormat="1" ht="18.75" thickBot="1">
      <c r="A44" s="112"/>
      <c r="B44" s="106" t="s">
        <v>238</v>
      </c>
      <c r="C44" s="64"/>
      <c r="D44" s="64"/>
      <c r="E44" s="64"/>
      <c r="F44" s="65"/>
      <c r="G44" s="64"/>
      <c r="H44" s="159">
        <f>IF(J44&gt;(K44+L44),1,IF(J44=(K44+L44),2,IF(K44&gt;=(J44+L44),2,IF(L44&gt;=(K44+J44),3,"F"))))</f>
        <v>2</v>
      </c>
      <c r="I44" s="113"/>
      <c r="J44" s="62">
        <f>COUNTIF(H39:H43,"=1")</f>
        <v>0</v>
      </c>
      <c r="K44" s="62">
        <f>COUNTIF(H39:H43,"=2")</f>
        <v>0</v>
      </c>
      <c r="L44" s="62">
        <f>COUNTIF(H39:H43,"=3")</f>
        <v>0</v>
      </c>
      <c r="M44" s="63"/>
      <c r="N44" s="63"/>
      <c r="O44" s="63"/>
      <c r="P44" s="63"/>
      <c r="Q44" s="63"/>
      <c r="R44" s="63"/>
      <c r="S44" s="63"/>
    </row>
    <row r="45" spans="1:19" ht="216">
      <c r="A45" s="89"/>
      <c r="B45" s="77" t="s">
        <v>93</v>
      </c>
      <c r="C45" s="16" t="s">
        <v>37</v>
      </c>
      <c r="D45" s="16" t="s">
        <v>104</v>
      </c>
      <c r="E45" s="16" t="s">
        <v>158</v>
      </c>
      <c r="F45" s="139"/>
      <c r="G45" s="16" t="s">
        <v>95</v>
      </c>
      <c r="H45" s="162"/>
      <c r="I45" s="153"/>
    </row>
    <row r="46" spans="1:19" ht="108">
      <c r="A46" s="87"/>
      <c r="B46" s="78" t="s">
        <v>93</v>
      </c>
      <c r="C46" s="19" t="s">
        <v>38</v>
      </c>
      <c r="D46" s="19" t="s">
        <v>132</v>
      </c>
      <c r="E46" s="19" t="s">
        <v>158</v>
      </c>
      <c r="F46" s="132"/>
      <c r="G46" s="19" t="s">
        <v>96</v>
      </c>
      <c r="H46" s="163"/>
      <c r="I46" s="154"/>
    </row>
    <row r="47" spans="1:19" ht="72">
      <c r="A47" s="87"/>
      <c r="B47" s="78" t="s">
        <v>93</v>
      </c>
      <c r="C47" s="19" t="s">
        <v>39</v>
      </c>
      <c r="D47" s="19" t="s">
        <v>133</v>
      </c>
      <c r="E47" s="19" t="s">
        <v>158</v>
      </c>
      <c r="F47" s="132"/>
      <c r="G47" s="19" t="s">
        <v>175</v>
      </c>
      <c r="H47" s="163"/>
      <c r="I47" s="154"/>
    </row>
    <row r="48" spans="1:19" ht="90">
      <c r="A48" s="87"/>
      <c r="B48" s="78" t="s">
        <v>79</v>
      </c>
      <c r="C48" s="19" t="s">
        <v>40</v>
      </c>
      <c r="D48" s="19" t="s">
        <v>97</v>
      </c>
      <c r="E48" s="19" t="s">
        <v>158</v>
      </c>
      <c r="F48" s="131"/>
      <c r="G48" s="19" t="s">
        <v>117</v>
      </c>
      <c r="H48" s="163"/>
      <c r="I48" s="154"/>
    </row>
    <row r="49" spans="1:19" ht="144">
      <c r="A49" s="87"/>
      <c r="B49" s="78" t="s">
        <v>79</v>
      </c>
      <c r="C49" s="19" t="s">
        <v>41</v>
      </c>
      <c r="D49" s="19" t="s">
        <v>98</v>
      </c>
      <c r="E49" s="19" t="s">
        <v>176</v>
      </c>
      <c r="F49" s="131"/>
      <c r="G49" s="19" t="s">
        <v>117</v>
      </c>
      <c r="H49" s="163"/>
      <c r="I49" s="154"/>
    </row>
    <row r="50" spans="1:19" ht="90">
      <c r="A50" s="87"/>
      <c r="B50" s="78" t="s">
        <v>79</v>
      </c>
      <c r="C50" s="19" t="s">
        <v>42</v>
      </c>
      <c r="D50" s="19" t="s">
        <v>118</v>
      </c>
      <c r="E50" s="19" t="s">
        <v>125</v>
      </c>
      <c r="F50" s="132"/>
      <c r="G50" s="19" t="s">
        <v>119</v>
      </c>
      <c r="H50" s="163"/>
      <c r="I50" s="154"/>
    </row>
    <row r="51" spans="1:19" ht="165">
      <c r="A51" s="85"/>
      <c r="B51" s="78" t="s">
        <v>93</v>
      </c>
      <c r="C51" s="19" t="s">
        <v>43</v>
      </c>
      <c r="D51" s="19" t="s">
        <v>99</v>
      </c>
      <c r="E51" s="19" t="s">
        <v>177</v>
      </c>
      <c r="F51" s="132"/>
      <c r="G51" s="20" t="s">
        <v>178</v>
      </c>
      <c r="H51" s="163"/>
      <c r="I51" s="154"/>
    </row>
    <row r="52" spans="1:19" ht="128.25">
      <c r="A52" s="87"/>
      <c r="B52" s="78" t="s">
        <v>93</v>
      </c>
      <c r="C52" s="19" t="s">
        <v>44</v>
      </c>
      <c r="D52" s="19" t="s">
        <v>215</v>
      </c>
      <c r="E52" s="19" t="s">
        <v>158</v>
      </c>
      <c r="F52" s="131"/>
      <c r="G52" s="20" t="s">
        <v>178</v>
      </c>
      <c r="H52" s="163"/>
      <c r="I52" s="154"/>
    </row>
    <row r="53" spans="1:19" ht="128.25">
      <c r="A53" s="87"/>
      <c r="B53" s="78" t="s">
        <v>93</v>
      </c>
      <c r="C53" s="19" t="s">
        <v>180</v>
      </c>
      <c r="D53" s="20" t="s">
        <v>182</v>
      </c>
      <c r="E53" s="19" t="s">
        <v>158</v>
      </c>
      <c r="F53" s="33"/>
      <c r="G53" s="20" t="s">
        <v>181</v>
      </c>
      <c r="H53" s="163"/>
      <c r="I53" s="154"/>
    </row>
    <row r="54" spans="1:19" ht="108">
      <c r="A54" s="87"/>
      <c r="B54" s="78" t="s">
        <v>93</v>
      </c>
      <c r="C54" s="19" t="s">
        <v>45</v>
      </c>
      <c r="D54" s="19" t="s">
        <v>195</v>
      </c>
      <c r="E54" s="19" t="s">
        <v>125</v>
      </c>
      <c r="F54" s="132"/>
      <c r="G54" s="19" t="s">
        <v>80</v>
      </c>
      <c r="H54" s="163"/>
      <c r="I54" s="154"/>
    </row>
    <row r="55" spans="1:19" ht="36.75" thickBot="1">
      <c r="A55" s="87"/>
      <c r="B55" s="79" t="s">
        <v>93</v>
      </c>
      <c r="C55" s="22" t="s">
        <v>46</v>
      </c>
      <c r="D55" s="22" t="s">
        <v>100</v>
      </c>
      <c r="E55" s="22"/>
      <c r="F55" s="136"/>
      <c r="G55" s="28" t="s">
        <v>183</v>
      </c>
      <c r="H55" s="164"/>
      <c r="I55" s="155"/>
    </row>
    <row r="56" spans="1:19" s="62" customFormat="1" ht="18.75" thickBot="1">
      <c r="A56" s="114"/>
      <c r="B56" s="109" t="s">
        <v>239</v>
      </c>
      <c r="C56" s="102"/>
      <c r="D56" s="102"/>
      <c r="E56" s="102"/>
      <c r="F56" s="103"/>
      <c r="G56" s="102"/>
      <c r="H56" s="161">
        <f>IF(J56&gt;(K56+L56),1,IF(J56=(K56+L56),2,IF(K56&gt;=(J56+L56),2,IF(L56&gt;=(K56+J56),3,"F"))))</f>
        <v>2</v>
      </c>
      <c r="I56" s="104"/>
      <c r="J56" s="62">
        <f>COUNTIF(H45:H55,"=1")</f>
        <v>0</v>
      </c>
      <c r="K56" s="62">
        <f>COUNTIF(H45:H55,"=2")</f>
        <v>0</v>
      </c>
      <c r="L56" s="62">
        <f>COUNTIF(H45:H55,"=3")</f>
        <v>0</v>
      </c>
      <c r="M56" s="63"/>
      <c r="N56" s="63"/>
      <c r="O56" s="63"/>
      <c r="P56" s="63"/>
      <c r="Q56" s="63"/>
      <c r="R56" s="63"/>
      <c r="S56" s="63"/>
    </row>
    <row r="57" spans="1:19" ht="54">
      <c r="A57" s="88" t="s">
        <v>103</v>
      </c>
      <c r="B57" s="74"/>
      <c r="C57" s="9" t="s">
        <v>47</v>
      </c>
      <c r="D57" s="74" t="s">
        <v>233</v>
      </c>
      <c r="E57" s="9" t="s">
        <v>184</v>
      </c>
      <c r="F57" s="140"/>
      <c r="G57" s="30" t="s">
        <v>185</v>
      </c>
      <c r="H57" s="145"/>
      <c r="I57" s="150"/>
    </row>
    <row r="58" spans="1:19" ht="216">
      <c r="A58" s="85"/>
      <c r="B58" s="75"/>
      <c r="C58" s="7" t="s">
        <v>48</v>
      </c>
      <c r="D58" s="7" t="s">
        <v>105</v>
      </c>
      <c r="E58" s="7" t="s">
        <v>158</v>
      </c>
      <c r="F58" s="137"/>
      <c r="G58" s="7" t="s">
        <v>95</v>
      </c>
      <c r="H58" s="126"/>
      <c r="I58" s="151"/>
    </row>
    <row r="59" spans="1:19" ht="54.75" thickBot="1">
      <c r="A59" s="87"/>
      <c r="B59" s="76"/>
      <c r="C59" s="15" t="s">
        <v>49</v>
      </c>
      <c r="D59" s="15" t="s">
        <v>106</v>
      </c>
      <c r="E59" s="15" t="s">
        <v>184</v>
      </c>
      <c r="F59" s="128"/>
      <c r="G59" s="14" t="s">
        <v>186</v>
      </c>
      <c r="H59" s="148"/>
      <c r="I59" s="152"/>
    </row>
    <row r="60" spans="1:19" s="62" customFormat="1" ht="18.75" thickBot="1">
      <c r="A60" s="115"/>
      <c r="B60" s="116" t="s">
        <v>240</v>
      </c>
      <c r="C60" s="37"/>
      <c r="D60" s="37"/>
      <c r="E60" s="37"/>
      <c r="F60" s="117"/>
      <c r="G60" s="118"/>
      <c r="H60" s="159">
        <f>IF(J60&gt;(K60+L60),1,IF(J60=(K60+L60),2,IF(K60&gt;=(J60+L60),2,IF(L60&gt;=(K60+J60),3,"F"))))</f>
        <v>2</v>
      </c>
      <c r="I60" s="66"/>
      <c r="J60" s="62">
        <f>COUNTIF(H57:H59,"=1")</f>
        <v>0</v>
      </c>
      <c r="K60" s="62">
        <f>COUNTIF(H57:H59,"=2")</f>
        <v>0</v>
      </c>
      <c r="L60" s="62">
        <f>COUNTIF(H57:H59,"=3")</f>
        <v>0</v>
      </c>
      <c r="M60" s="63"/>
      <c r="N60" s="63"/>
      <c r="O60" s="63"/>
      <c r="P60" s="63"/>
      <c r="Q60" s="63"/>
      <c r="R60" s="63"/>
      <c r="S60" s="63"/>
    </row>
    <row r="61" spans="1:19" ht="126">
      <c r="A61" s="85"/>
      <c r="B61" s="77" t="s">
        <v>79</v>
      </c>
      <c r="C61" s="16" t="s">
        <v>50</v>
      </c>
      <c r="D61" s="16" t="s">
        <v>137</v>
      </c>
      <c r="E61" s="16" t="s">
        <v>125</v>
      </c>
      <c r="F61" s="139"/>
      <c r="G61" s="16" t="s">
        <v>80</v>
      </c>
      <c r="H61" s="162"/>
      <c r="I61" s="153"/>
    </row>
    <row r="62" spans="1:19" ht="162">
      <c r="A62" s="85"/>
      <c r="B62" s="78" t="s">
        <v>111</v>
      </c>
      <c r="C62" s="19" t="s">
        <v>51</v>
      </c>
      <c r="D62" s="19" t="s">
        <v>216</v>
      </c>
      <c r="E62" s="19" t="s">
        <v>158</v>
      </c>
      <c r="F62" s="132"/>
      <c r="G62" s="16" t="s">
        <v>234</v>
      </c>
      <c r="H62" s="162"/>
      <c r="I62" s="154"/>
    </row>
    <row r="63" spans="1:19" ht="72">
      <c r="A63" s="87"/>
      <c r="B63" s="78" t="s">
        <v>79</v>
      </c>
      <c r="C63" s="19" t="s">
        <v>52</v>
      </c>
      <c r="D63" s="20" t="s">
        <v>196</v>
      </c>
      <c r="E63" s="19" t="s">
        <v>125</v>
      </c>
      <c r="F63" s="132"/>
      <c r="G63" s="19" t="s">
        <v>80</v>
      </c>
      <c r="H63" s="163"/>
      <c r="I63" s="154"/>
    </row>
    <row r="64" spans="1:19" ht="72">
      <c r="A64" s="87"/>
      <c r="B64" s="78" t="s">
        <v>79</v>
      </c>
      <c r="C64" s="19" t="s">
        <v>53</v>
      </c>
      <c r="D64" s="20" t="s">
        <v>197</v>
      </c>
      <c r="E64" s="19" t="s">
        <v>125</v>
      </c>
      <c r="F64" s="132"/>
      <c r="G64" s="19" t="s">
        <v>80</v>
      </c>
      <c r="H64" s="163"/>
      <c r="I64" s="154"/>
    </row>
    <row r="65" spans="1:19" ht="90.75" thickBot="1">
      <c r="A65" s="87"/>
      <c r="B65" s="79" t="s">
        <v>112</v>
      </c>
      <c r="C65" s="22" t="s">
        <v>54</v>
      </c>
      <c r="D65" s="28" t="s">
        <v>107</v>
      </c>
      <c r="E65" s="22"/>
      <c r="F65" s="136"/>
      <c r="G65" s="22" t="s">
        <v>119</v>
      </c>
      <c r="H65" s="164"/>
      <c r="I65" s="155"/>
    </row>
    <row r="66" spans="1:19" s="62" customFormat="1" ht="18.75" thickBot="1">
      <c r="A66" s="108"/>
      <c r="B66" s="92" t="s">
        <v>241</v>
      </c>
      <c r="C66" s="93"/>
      <c r="D66" s="93"/>
      <c r="E66" s="93"/>
      <c r="F66" s="94"/>
      <c r="G66" s="119"/>
      <c r="H66" s="161">
        <f>IF(J66&gt;(K66+L66),1,IF(J66=(K66+L66),2,IF(K66&gt;=(J66+L66),2,IF(L66&gt;=(K66+J66),3,"F"))))</f>
        <v>2</v>
      </c>
      <c r="I66" s="104"/>
      <c r="J66" s="62">
        <f>COUNTIF(H61:H65,"=1")</f>
        <v>0</v>
      </c>
      <c r="K66" s="62">
        <f>COUNTIF(H61:H65,"=2")</f>
        <v>0</v>
      </c>
      <c r="L66" s="62">
        <f>COUNTIF(H61:H65,"=3")</f>
        <v>0</v>
      </c>
      <c r="M66" s="63"/>
      <c r="N66" s="63"/>
      <c r="O66" s="63"/>
      <c r="P66" s="63"/>
      <c r="Q66" s="63"/>
      <c r="R66" s="63"/>
      <c r="S66" s="63"/>
    </row>
    <row r="67" spans="1:19" ht="54">
      <c r="A67" s="88" t="s">
        <v>108</v>
      </c>
      <c r="B67" s="74"/>
      <c r="C67" s="9" t="s">
        <v>55</v>
      </c>
      <c r="D67" s="9" t="s">
        <v>140</v>
      </c>
      <c r="E67" s="9" t="s">
        <v>158</v>
      </c>
      <c r="F67" s="129"/>
      <c r="G67" s="30" t="s">
        <v>187</v>
      </c>
      <c r="H67" s="145"/>
      <c r="I67" s="150"/>
    </row>
    <row r="68" spans="1:19" ht="54.75" thickBot="1">
      <c r="A68" s="87"/>
      <c r="B68" s="76"/>
      <c r="C68" s="15" t="s">
        <v>56</v>
      </c>
      <c r="D68" s="15" t="s">
        <v>221</v>
      </c>
      <c r="E68" s="15" t="s">
        <v>158</v>
      </c>
      <c r="F68" s="141"/>
      <c r="G68" s="14" t="s">
        <v>188</v>
      </c>
      <c r="H68" s="148"/>
      <c r="I68" s="152"/>
    </row>
    <row r="69" spans="1:19" s="62" customFormat="1" ht="18.75" thickBot="1">
      <c r="A69" s="112"/>
      <c r="B69" s="116" t="s">
        <v>242</v>
      </c>
      <c r="C69" s="37"/>
      <c r="D69" s="37"/>
      <c r="E69" s="37"/>
      <c r="F69" s="120"/>
      <c r="G69" s="118"/>
      <c r="H69" s="159">
        <f>IF(J69&gt;(K69+L69),1,IF(J69=(K69+L69),2,IF(K69&gt;=(J69+L69),2,IF(L69&gt;=(K69+J69),3,"F"))))</f>
        <v>2</v>
      </c>
      <c r="I69" s="66"/>
      <c r="J69" s="62">
        <f>SUMIF(H67:H68,"=1")</f>
        <v>0</v>
      </c>
      <c r="K69" s="62">
        <f>SUMIF(H67:H68,"=2")</f>
        <v>0</v>
      </c>
      <c r="L69" s="62">
        <f>SUMIF(H67:H68,"=3")</f>
        <v>0</v>
      </c>
      <c r="M69" s="63"/>
      <c r="N69" s="63"/>
      <c r="O69" s="63"/>
      <c r="P69" s="63"/>
      <c r="Q69" s="63"/>
      <c r="R69" s="63"/>
      <c r="S69" s="63"/>
    </row>
    <row r="70" spans="1:19" ht="108">
      <c r="A70" s="85"/>
      <c r="B70" s="77" t="s">
        <v>79</v>
      </c>
      <c r="C70" s="16" t="s">
        <v>57</v>
      </c>
      <c r="D70" s="16" t="s">
        <v>198</v>
      </c>
      <c r="E70" s="17" t="s">
        <v>189</v>
      </c>
      <c r="F70" s="142"/>
      <c r="G70" s="16" t="s">
        <v>80</v>
      </c>
      <c r="H70" s="162"/>
      <c r="I70" s="153"/>
    </row>
    <row r="71" spans="1:19" ht="90">
      <c r="A71" s="85"/>
      <c r="B71" s="78" t="s">
        <v>93</v>
      </c>
      <c r="C71" s="19" t="s">
        <v>58</v>
      </c>
      <c r="D71" s="19" t="s">
        <v>193</v>
      </c>
      <c r="E71" s="19" t="s">
        <v>190</v>
      </c>
      <c r="F71" s="33"/>
      <c r="G71" s="19" t="s">
        <v>119</v>
      </c>
      <c r="H71" s="163"/>
      <c r="I71" s="154"/>
    </row>
    <row r="72" spans="1:19" ht="126">
      <c r="A72" s="85"/>
      <c r="B72" s="78" t="s">
        <v>113</v>
      </c>
      <c r="C72" s="19" t="s">
        <v>59</v>
      </c>
      <c r="D72" s="19" t="s">
        <v>138</v>
      </c>
      <c r="E72" s="19" t="s">
        <v>191</v>
      </c>
      <c r="F72" s="33"/>
      <c r="G72" s="19" t="s">
        <v>109</v>
      </c>
      <c r="H72" s="163"/>
      <c r="I72" s="154"/>
    </row>
    <row r="73" spans="1:19" ht="54.75" thickBot="1">
      <c r="A73" s="87"/>
      <c r="B73" s="79" t="s">
        <v>110</v>
      </c>
      <c r="C73" s="22" t="s">
        <v>60</v>
      </c>
      <c r="D73" s="22" t="s">
        <v>139</v>
      </c>
      <c r="E73" s="22" t="s">
        <v>135</v>
      </c>
      <c r="F73" s="143"/>
      <c r="G73" s="22" t="s">
        <v>109</v>
      </c>
      <c r="H73" s="164"/>
      <c r="I73" s="155"/>
    </row>
    <row r="74" spans="1:19" s="62" customFormat="1" ht="18.75" thickBot="1">
      <c r="A74" s="114"/>
      <c r="B74" s="96" t="s">
        <v>243</v>
      </c>
      <c r="C74" s="93"/>
      <c r="D74" s="93"/>
      <c r="E74" s="93"/>
      <c r="F74" s="94"/>
      <c r="G74" s="119"/>
      <c r="H74" s="161">
        <f>IF(J74&gt;(K74+L74),1,IF(J74=(K74+L74),2,IF(K74&gt;=(J74+L74),2,IF(L74&gt;=(K74+J74),3,"F"))))</f>
        <v>2</v>
      </c>
      <c r="I74" s="104"/>
      <c r="J74" s="62">
        <f>COUNTIF(H70:H73,"=1")</f>
        <v>0</v>
      </c>
      <c r="K74" s="62">
        <f>COUNTIF(H70:H73,"=2")</f>
        <v>0</v>
      </c>
      <c r="L74" s="62">
        <f>COUNTIF(H70:H73,"=3")</f>
        <v>0</v>
      </c>
      <c r="M74" s="63"/>
      <c r="N74" s="63"/>
      <c r="O74" s="63"/>
      <c r="P74" s="63"/>
      <c r="Q74" s="63"/>
      <c r="R74" s="63"/>
      <c r="S74" s="63"/>
    </row>
    <row r="75" spans="1:19" ht="54.75" thickBot="1">
      <c r="A75" s="88" t="s">
        <v>114</v>
      </c>
      <c r="B75" s="80"/>
      <c r="C75" s="23" t="s">
        <v>61</v>
      </c>
      <c r="D75" s="23" t="s">
        <v>115</v>
      </c>
      <c r="E75" s="23" t="s">
        <v>158</v>
      </c>
      <c r="F75" s="144"/>
      <c r="G75" s="37" t="s">
        <v>222</v>
      </c>
      <c r="H75" s="166"/>
      <c r="I75" s="157"/>
    </row>
    <row r="76" spans="1:19" s="62" customFormat="1" ht="18.75" thickBot="1">
      <c r="A76" s="112"/>
      <c r="B76" s="121" t="s">
        <v>244</v>
      </c>
      <c r="C76" s="37"/>
      <c r="D76" s="37"/>
      <c r="E76" s="37"/>
      <c r="F76" s="120"/>
      <c r="G76" s="118"/>
      <c r="H76" s="159">
        <f>H75</f>
        <v>0</v>
      </c>
      <c r="I76" s="66"/>
      <c r="M76" s="63"/>
      <c r="N76" s="63"/>
      <c r="O76" s="63"/>
      <c r="P76" s="63"/>
      <c r="Q76" s="63"/>
      <c r="R76" s="63"/>
      <c r="S76" s="63"/>
    </row>
    <row r="77" spans="1:19" ht="90">
      <c r="A77" s="87"/>
      <c r="B77" s="77" t="s">
        <v>93</v>
      </c>
      <c r="C77" s="16" t="s">
        <v>62</v>
      </c>
      <c r="D77" s="16" t="s">
        <v>192</v>
      </c>
      <c r="E77" s="16" t="s">
        <v>190</v>
      </c>
      <c r="F77" s="142"/>
      <c r="G77" s="16" t="s">
        <v>119</v>
      </c>
      <c r="H77" s="162"/>
      <c r="I77" s="153"/>
    </row>
    <row r="78" spans="1:19" ht="90.75" thickBot="1">
      <c r="A78" s="87"/>
      <c r="B78" s="79" t="s">
        <v>93</v>
      </c>
      <c r="C78" s="22" t="s">
        <v>63</v>
      </c>
      <c r="D78" s="22" t="s">
        <v>194</v>
      </c>
      <c r="E78" s="22" t="s">
        <v>136</v>
      </c>
      <c r="F78" s="133"/>
      <c r="G78" s="22" t="s">
        <v>80</v>
      </c>
      <c r="H78" s="164"/>
      <c r="I78" s="155"/>
    </row>
    <row r="79" spans="1:19" s="62" customFormat="1" ht="18.75" thickBot="1">
      <c r="A79" s="122"/>
      <c r="B79" s="92" t="s">
        <v>245</v>
      </c>
      <c r="C79" s="93"/>
      <c r="D79" s="93"/>
      <c r="E79" s="93"/>
      <c r="F79" s="94"/>
      <c r="G79" s="119"/>
      <c r="H79" s="161">
        <f>IF(J79&gt;(K79+L79),1,IF(J79=(K79+L79),2,IF(K79&gt;=(J79+L79),2,IF(L79&gt;=(K79+J79),3,"F"))))</f>
        <v>2</v>
      </c>
      <c r="I79" s="104"/>
      <c r="J79" s="62">
        <f>SUMIF(H77:H78,"=1")</f>
        <v>0</v>
      </c>
      <c r="K79" s="62">
        <f>SUMIF(H77:H78,"=2")</f>
        <v>0</v>
      </c>
      <c r="L79" s="62">
        <f>SUMIF(H77:H78,"=3")</f>
        <v>0</v>
      </c>
      <c r="M79" s="63"/>
      <c r="N79" s="63"/>
      <c r="O79" s="63"/>
      <c r="P79" s="63"/>
      <c r="Q79" s="63"/>
      <c r="R79" s="63"/>
      <c r="S79" s="63"/>
    </row>
    <row r="80" spans="1:19">
      <c r="A80" s="24"/>
      <c r="B80" s="24"/>
      <c r="C80" s="25"/>
      <c r="D80" s="26"/>
      <c r="E80" s="24"/>
      <c r="F80" s="24"/>
      <c r="G80" s="24"/>
      <c r="H80" s="167"/>
      <c r="I80" s="24"/>
    </row>
    <row r="81" spans="1:9">
      <c r="A81" s="24"/>
      <c r="B81" s="24"/>
      <c r="C81" s="25"/>
      <c r="D81" s="26"/>
      <c r="E81" s="24"/>
      <c r="F81" s="24"/>
      <c r="G81" s="24"/>
      <c r="H81" s="167"/>
      <c r="I81" s="24"/>
    </row>
  </sheetData>
  <sheetProtection sheet="1" objects="1" scenarios="1"/>
  <autoFilter ref="A4:I78"/>
  <mergeCells count="1">
    <mergeCell ref="B2:C2"/>
  </mergeCells>
  <conditionalFormatting sqref="H20:H23 H65 H16:H17 H46:H49 H41:H43 H26 H51:H55 H5:H6 H75 H28:H30 H77:H78">
    <cfRule type="colorScale" priority="105">
      <colorScale>
        <cfvo type="num" val="1"/>
        <cfvo type="num" val="2"/>
        <cfvo type="num" val="3"/>
        <color rgb="FF00B050"/>
        <color rgb="FFFFEB84"/>
        <color rgb="FFCF7573"/>
      </colorScale>
    </cfRule>
  </conditionalFormatting>
  <conditionalFormatting sqref="H12:H14 H32 H37 H59 H71:H73 H39:H40 H61 H63:H64">
    <cfRule type="colorScale" priority="98">
      <colorScale>
        <cfvo type="num" val="1"/>
        <cfvo type="num" val="2"/>
        <cfvo type="num" val="3"/>
        <color rgb="FF00B050"/>
        <color rgb="FFFFEB84"/>
        <color rgb="FFCF7573"/>
      </colorScale>
    </cfRule>
  </conditionalFormatting>
  <conditionalFormatting sqref="H7:H8">
    <cfRule type="colorScale" priority="92">
      <colorScale>
        <cfvo type="num" val="1"/>
        <cfvo type="num" val="2"/>
        <cfvo type="num" val="3"/>
        <color rgb="FF00B050"/>
        <color rgb="FFFFEB84"/>
        <color rgb="FFCF7573"/>
      </colorScale>
    </cfRule>
  </conditionalFormatting>
  <conditionalFormatting sqref="H15">
    <cfRule type="colorScale" priority="90">
      <colorScale>
        <cfvo type="num" val="1"/>
        <cfvo type="num" val="2"/>
        <cfvo type="num" val="3"/>
        <color rgb="FF00B050"/>
        <color rgb="FFFFEB84"/>
        <color rgb="FFCF7573"/>
      </colorScale>
    </cfRule>
  </conditionalFormatting>
  <conditionalFormatting sqref="H18">
    <cfRule type="colorScale" priority="88">
      <colorScale>
        <cfvo type="num" val="1"/>
        <cfvo type="num" val="2"/>
        <cfvo type="num" val="3"/>
        <color rgb="FF00B050"/>
        <color rgb="FFFFEB84"/>
        <color rgb="FFCF7573"/>
      </colorScale>
    </cfRule>
  </conditionalFormatting>
  <conditionalFormatting sqref="H50">
    <cfRule type="colorScale" priority="86">
      <colorScale>
        <cfvo type="num" val="1"/>
        <cfvo type="num" val="2"/>
        <cfvo type="num" val="3"/>
        <color rgb="FF00B050"/>
        <color rgb="FFFFEB84"/>
        <color rgb="FFCF7573"/>
      </colorScale>
    </cfRule>
  </conditionalFormatting>
  <conditionalFormatting sqref="H70">
    <cfRule type="colorScale" priority="82">
      <colorScale>
        <cfvo type="num" val="1"/>
        <cfvo type="num" val="2"/>
        <cfvo type="num" val="3"/>
        <color rgb="FF00B050"/>
        <color rgb="FFFFEB84"/>
        <color rgb="FFCF7573"/>
      </colorScale>
    </cfRule>
  </conditionalFormatting>
  <conditionalFormatting sqref="H67:H68">
    <cfRule type="colorScale" priority="97">
      <colorScale>
        <cfvo type="num" val="1"/>
        <cfvo type="num" val="2"/>
        <cfvo type="num" val="3"/>
        <color rgb="FF00B050"/>
        <color rgb="FFFFEB84"/>
        <color rgb="FFCF7573"/>
      </colorScale>
    </cfRule>
  </conditionalFormatting>
  <conditionalFormatting sqref="H9:H10">
    <cfRule type="colorScale" priority="95">
      <colorScale>
        <cfvo type="num" val="1"/>
        <cfvo type="num" val="2"/>
        <cfvo type="num" val="3"/>
        <color rgb="FF00B050"/>
        <color rgb="FFFFEB84"/>
        <color rgb="FFCF7573"/>
      </colorScale>
    </cfRule>
  </conditionalFormatting>
  <conditionalFormatting sqref="H9:H10">
    <cfRule type="colorScale" priority="96">
      <colorScale>
        <cfvo type="min"/>
        <cfvo type="percentile" val="50"/>
        <cfvo type="max"/>
        <color rgb="FFF8696B"/>
        <color rgb="FFFFEB84"/>
        <color rgb="FF63BE7B"/>
      </colorScale>
    </cfRule>
  </conditionalFormatting>
  <conditionalFormatting sqref="H15">
    <cfRule type="colorScale" priority="91">
      <colorScale>
        <cfvo type="min"/>
        <cfvo type="percentile" val="50"/>
        <cfvo type="max"/>
        <color rgb="FFF8696B"/>
        <color rgb="FFFFEB84"/>
        <color rgb="FF63BE7B"/>
      </colorScale>
    </cfRule>
  </conditionalFormatting>
  <conditionalFormatting sqref="H18">
    <cfRule type="colorScale" priority="89">
      <colorScale>
        <cfvo type="min"/>
        <cfvo type="percentile" val="50"/>
        <cfvo type="max"/>
        <color rgb="FFF8696B"/>
        <color rgb="FFFFEB84"/>
        <color rgb="FF63BE7B"/>
      </colorScale>
    </cfRule>
  </conditionalFormatting>
  <conditionalFormatting sqref="H7:H8">
    <cfRule type="colorScale" priority="99">
      <colorScale>
        <cfvo type="min"/>
        <cfvo type="percentile" val="50"/>
        <cfvo type="max"/>
        <color rgb="FFF8696B"/>
        <color rgb="FFFFEB84"/>
        <color rgb="FF63BE7B"/>
      </colorScale>
    </cfRule>
  </conditionalFormatting>
  <conditionalFormatting sqref="H32 H37">
    <cfRule type="colorScale" priority="100">
      <colorScale>
        <cfvo type="min"/>
        <cfvo type="percentile" val="50"/>
        <cfvo type="max"/>
        <color rgb="FFF8696B"/>
        <color rgb="FFFFEB84"/>
        <color rgb="FF63BE7B"/>
      </colorScale>
    </cfRule>
  </conditionalFormatting>
  <conditionalFormatting sqref="H50">
    <cfRule type="colorScale" priority="87">
      <colorScale>
        <cfvo type="min"/>
        <cfvo type="percentile" val="50"/>
        <cfvo type="max"/>
        <color rgb="FFF8696B"/>
        <color rgb="FFFFEB84"/>
        <color rgb="FF63BE7B"/>
      </colorScale>
    </cfRule>
  </conditionalFormatting>
  <conditionalFormatting sqref="H59 H61">
    <cfRule type="colorScale" priority="102">
      <colorScale>
        <cfvo type="min"/>
        <cfvo type="percentile" val="50"/>
        <cfvo type="max"/>
        <color rgb="FFF8696B"/>
        <color rgb="FFFFEB84"/>
        <color rgb="FF63BE7B"/>
      </colorScale>
    </cfRule>
  </conditionalFormatting>
  <conditionalFormatting sqref="H70">
    <cfRule type="colorScale" priority="83">
      <colorScale>
        <cfvo type="min"/>
        <cfvo type="percentile" val="50"/>
        <cfvo type="max"/>
        <color rgb="FFF8696B"/>
        <color rgb="FFFFEB84"/>
        <color rgb="FF63BE7B"/>
      </colorScale>
    </cfRule>
  </conditionalFormatting>
  <conditionalFormatting sqref="H71:H73 H67:H68">
    <cfRule type="colorScale" priority="104">
      <colorScale>
        <cfvo type="min"/>
        <cfvo type="percentile" val="50"/>
        <cfvo type="max"/>
        <color rgb="FFF8696B"/>
        <color rgb="FFFFEB84"/>
        <color rgb="FF63BE7B"/>
      </colorScale>
    </cfRule>
  </conditionalFormatting>
  <conditionalFormatting sqref="H25">
    <cfRule type="colorScale" priority="80">
      <colorScale>
        <cfvo type="num" val="1"/>
        <cfvo type="num" val="2"/>
        <cfvo type="num" val="3"/>
        <color rgb="FF00B050"/>
        <color rgb="FFFFEB84"/>
        <color rgb="FFCF7573"/>
      </colorScale>
    </cfRule>
  </conditionalFormatting>
  <conditionalFormatting sqref="H25">
    <cfRule type="colorScale" priority="81">
      <colorScale>
        <cfvo type="min"/>
        <cfvo type="percentile" val="50"/>
        <cfvo type="max"/>
        <color rgb="FFF8696B"/>
        <color rgb="FFFFEB84"/>
        <color rgb="FF63BE7B"/>
      </colorScale>
    </cfRule>
  </conditionalFormatting>
  <conditionalFormatting sqref="H12:H14 H23">
    <cfRule type="colorScale" priority="106">
      <colorScale>
        <cfvo type="min"/>
        <cfvo type="percentile" val="50"/>
        <cfvo type="max"/>
        <color rgb="FFF8696B"/>
        <color rgb="FFFFEB84"/>
        <color rgb="FF63BE7B"/>
      </colorScale>
    </cfRule>
  </conditionalFormatting>
  <conditionalFormatting sqref="H63:H65 H20:H22 H16:H17 H26 H28:H30">
    <cfRule type="colorScale" priority="107">
      <colorScale>
        <cfvo type="min"/>
        <cfvo type="percentile" val="50"/>
        <cfvo type="max"/>
        <color rgb="FFF8696B"/>
        <color rgb="FFFFEB84"/>
        <color rgb="FF63BE7B"/>
      </colorScale>
    </cfRule>
  </conditionalFormatting>
  <conditionalFormatting sqref="H5:H10 H12:H18 H20:H23 H25:H26 H28:H30 H32:H33 H35:H37 H39:H43 H45:H55 H57:H59 H61 H67:H68 H70:H73 H75 H77:H78 H63:H65">
    <cfRule type="colorScale" priority="52">
      <colorScale>
        <cfvo type="num" val="1"/>
        <cfvo type="num" val="2"/>
        <cfvo type="num" val="3"/>
        <color rgb="FF00B050"/>
        <color rgb="FFFFEB84"/>
        <color rgb="FFF04538"/>
      </colorScale>
    </cfRule>
  </conditionalFormatting>
  <conditionalFormatting sqref="H51:H55 H46:H49 H39:H43">
    <cfRule type="colorScale" priority="112">
      <colorScale>
        <cfvo type="min"/>
        <cfvo type="percentile" val="50"/>
        <cfvo type="max"/>
        <color rgb="FFF8696B"/>
        <color rgb="FFFFEB84"/>
        <color rgb="FF63BE7B"/>
      </colorScale>
    </cfRule>
  </conditionalFormatting>
  <conditionalFormatting sqref="N5:N6">
    <cfRule type="colorScale" priority="135">
      <colorScale>
        <cfvo type="min"/>
        <cfvo type="percentile" val="50"/>
        <cfvo type="max"/>
        <color rgb="FFFA0000"/>
        <color rgb="FFFFEB84"/>
        <color rgb="FF00B050"/>
      </colorScale>
    </cfRule>
  </conditionalFormatting>
  <conditionalFormatting sqref="H5:H6">
    <cfRule type="colorScale" priority="140">
      <colorScale>
        <cfvo type="min"/>
        <cfvo type="percentile" val="50"/>
        <cfvo type="max"/>
        <color rgb="FFF8696B"/>
        <color rgb="FFFFEB84"/>
        <color rgb="FF63BE7B"/>
      </colorScale>
    </cfRule>
  </conditionalFormatting>
  <conditionalFormatting sqref="H77:H78 H75">
    <cfRule type="colorScale" priority="145">
      <colorScale>
        <cfvo type="min"/>
        <cfvo type="percentile" val="50"/>
        <cfvo type="max"/>
        <color rgb="FFF8696B"/>
        <color rgb="FFFFEB84"/>
        <color rgb="FF63BE7B"/>
      </colorScale>
    </cfRule>
  </conditionalFormatting>
  <conditionalFormatting sqref="H11">
    <cfRule type="colorScale" priority="50">
      <colorScale>
        <cfvo type="num" val="1"/>
        <cfvo type="num" val="2"/>
        <cfvo type="num" val="3"/>
        <color rgb="FF00B050"/>
        <color rgb="FFFFEB84"/>
        <color rgb="FFCF7573"/>
      </colorScale>
    </cfRule>
  </conditionalFormatting>
  <conditionalFormatting sqref="H11">
    <cfRule type="colorScale" priority="51">
      <colorScale>
        <cfvo type="min"/>
        <cfvo type="percentile" val="50"/>
        <cfvo type="max"/>
        <color rgb="FFF8696B"/>
        <color rgb="FFFFEB84"/>
        <color rgb="FF63BE7B"/>
      </colorScale>
    </cfRule>
  </conditionalFormatting>
  <conditionalFormatting sqref="H11">
    <cfRule type="colorScale" priority="49">
      <colorScale>
        <cfvo type="num" val="1"/>
        <cfvo type="num" val="2"/>
        <cfvo type="num" val="3"/>
        <color rgb="FF00B050"/>
        <color rgb="FFFFEB84"/>
        <color rgb="FFF04538"/>
      </colorScale>
    </cfRule>
  </conditionalFormatting>
  <conditionalFormatting sqref="H19">
    <cfRule type="colorScale" priority="47">
      <colorScale>
        <cfvo type="num" val="1"/>
        <cfvo type="num" val="2"/>
        <cfvo type="num" val="3"/>
        <color rgb="FF00B050"/>
        <color rgb="FFFFEB84"/>
        <color rgb="FFCF7573"/>
      </colorScale>
    </cfRule>
  </conditionalFormatting>
  <conditionalFormatting sqref="H19">
    <cfRule type="colorScale" priority="48">
      <colorScale>
        <cfvo type="min"/>
        <cfvo type="percentile" val="50"/>
        <cfvo type="max"/>
        <color rgb="FFF8696B"/>
        <color rgb="FFFFEB84"/>
        <color rgb="FF63BE7B"/>
      </colorScale>
    </cfRule>
  </conditionalFormatting>
  <conditionalFormatting sqref="H19">
    <cfRule type="colorScale" priority="46">
      <colorScale>
        <cfvo type="num" val="1"/>
        <cfvo type="num" val="2"/>
        <cfvo type="num" val="3"/>
        <color rgb="FF00B050"/>
        <color rgb="FFFFEB84"/>
        <color rgb="FFF04538"/>
      </colorScale>
    </cfRule>
  </conditionalFormatting>
  <conditionalFormatting sqref="H24">
    <cfRule type="colorScale" priority="44">
      <colorScale>
        <cfvo type="num" val="1"/>
        <cfvo type="num" val="2"/>
        <cfvo type="num" val="3"/>
        <color rgb="FF00B050"/>
        <color rgb="FFFFEB84"/>
        <color rgb="FFCF7573"/>
      </colorScale>
    </cfRule>
  </conditionalFormatting>
  <conditionalFormatting sqref="H24">
    <cfRule type="colorScale" priority="45">
      <colorScale>
        <cfvo type="min"/>
        <cfvo type="percentile" val="50"/>
        <cfvo type="max"/>
        <color rgb="FFF8696B"/>
        <color rgb="FFFFEB84"/>
        <color rgb="FF63BE7B"/>
      </colorScale>
    </cfRule>
  </conditionalFormatting>
  <conditionalFormatting sqref="H24">
    <cfRule type="colorScale" priority="43">
      <colorScale>
        <cfvo type="num" val="1"/>
        <cfvo type="num" val="2"/>
        <cfvo type="num" val="3"/>
        <color rgb="FF00B050"/>
        <color rgb="FFFFEB84"/>
        <color rgb="FFF04538"/>
      </colorScale>
    </cfRule>
  </conditionalFormatting>
  <conditionalFormatting sqref="H27">
    <cfRule type="colorScale" priority="41">
      <colorScale>
        <cfvo type="num" val="1"/>
        <cfvo type="num" val="2"/>
        <cfvo type="num" val="3"/>
        <color rgb="FF00B050"/>
        <color rgb="FFFFEB84"/>
        <color rgb="FFCF7573"/>
      </colorScale>
    </cfRule>
  </conditionalFormatting>
  <conditionalFormatting sqref="H27">
    <cfRule type="colorScale" priority="42">
      <colorScale>
        <cfvo type="min"/>
        <cfvo type="percentile" val="50"/>
        <cfvo type="max"/>
        <color rgb="FFF8696B"/>
        <color rgb="FFFFEB84"/>
        <color rgb="FF63BE7B"/>
      </colorScale>
    </cfRule>
  </conditionalFormatting>
  <conditionalFormatting sqref="H27">
    <cfRule type="colorScale" priority="40">
      <colorScale>
        <cfvo type="num" val="1"/>
        <cfvo type="num" val="2"/>
        <cfvo type="num" val="3"/>
        <color rgb="FF00B050"/>
        <color rgb="FFFFEB84"/>
        <color rgb="FFF04538"/>
      </colorScale>
    </cfRule>
  </conditionalFormatting>
  <conditionalFormatting sqref="H31">
    <cfRule type="colorScale" priority="38">
      <colorScale>
        <cfvo type="num" val="1"/>
        <cfvo type="num" val="2"/>
        <cfvo type="num" val="3"/>
        <color rgb="FF00B050"/>
        <color rgb="FFFFEB84"/>
        <color rgb="FFCF7573"/>
      </colorScale>
    </cfRule>
  </conditionalFormatting>
  <conditionalFormatting sqref="H31">
    <cfRule type="colorScale" priority="39">
      <colorScale>
        <cfvo type="min"/>
        <cfvo type="percentile" val="50"/>
        <cfvo type="max"/>
        <color rgb="FFF8696B"/>
        <color rgb="FFFFEB84"/>
        <color rgb="FF63BE7B"/>
      </colorScale>
    </cfRule>
  </conditionalFormatting>
  <conditionalFormatting sqref="H31">
    <cfRule type="colorScale" priority="37">
      <colorScale>
        <cfvo type="num" val="1"/>
        <cfvo type="num" val="2"/>
        <cfvo type="num" val="3"/>
        <color rgb="FF00B050"/>
        <color rgb="FFFFEB84"/>
        <color rgb="FFF04538"/>
      </colorScale>
    </cfRule>
  </conditionalFormatting>
  <conditionalFormatting sqref="H34">
    <cfRule type="colorScale" priority="35">
      <colorScale>
        <cfvo type="num" val="1"/>
        <cfvo type="num" val="2"/>
        <cfvo type="num" val="3"/>
        <color rgb="FF00B050"/>
        <color rgb="FFFFEB84"/>
        <color rgb="FFCF7573"/>
      </colorScale>
    </cfRule>
  </conditionalFormatting>
  <conditionalFormatting sqref="H34">
    <cfRule type="colorScale" priority="36">
      <colorScale>
        <cfvo type="min"/>
        <cfvo type="percentile" val="50"/>
        <cfvo type="max"/>
        <color rgb="FFF8696B"/>
        <color rgb="FFFFEB84"/>
        <color rgb="FF63BE7B"/>
      </colorScale>
    </cfRule>
  </conditionalFormatting>
  <conditionalFormatting sqref="H34">
    <cfRule type="colorScale" priority="34">
      <colorScale>
        <cfvo type="num" val="1"/>
        <cfvo type="num" val="2"/>
        <cfvo type="num" val="3"/>
        <color rgb="FF00B050"/>
        <color rgb="FFFFEB84"/>
        <color rgb="FFF04538"/>
      </colorScale>
    </cfRule>
  </conditionalFormatting>
  <conditionalFormatting sqref="H38">
    <cfRule type="colorScale" priority="32">
      <colorScale>
        <cfvo type="num" val="1"/>
        <cfvo type="num" val="2"/>
        <cfvo type="num" val="3"/>
        <color rgb="FF00B050"/>
        <color rgb="FFFFEB84"/>
        <color rgb="FFCF7573"/>
      </colorScale>
    </cfRule>
  </conditionalFormatting>
  <conditionalFormatting sqref="H38">
    <cfRule type="colorScale" priority="33">
      <colorScale>
        <cfvo type="min"/>
        <cfvo type="percentile" val="50"/>
        <cfvo type="max"/>
        <color rgb="FFF8696B"/>
        <color rgb="FFFFEB84"/>
        <color rgb="FF63BE7B"/>
      </colorScale>
    </cfRule>
  </conditionalFormatting>
  <conditionalFormatting sqref="H38">
    <cfRule type="colorScale" priority="31">
      <colorScale>
        <cfvo type="num" val="1"/>
        <cfvo type="num" val="2"/>
        <cfvo type="num" val="3"/>
        <color rgb="FF00B050"/>
        <color rgb="FFFFEB84"/>
        <color rgb="FFF04538"/>
      </colorScale>
    </cfRule>
  </conditionalFormatting>
  <conditionalFormatting sqref="H44">
    <cfRule type="colorScale" priority="29">
      <colorScale>
        <cfvo type="num" val="1"/>
        <cfvo type="num" val="2"/>
        <cfvo type="num" val="3"/>
        <color rgb="FF00B050"/>
        <color rgb="FFFFEB84"/>
        <color rgb="FFCF7573"/>
      </colorScale>
    </cfRule>
  </conditionalFormatting>
  <conditionalFormatting sqref="H44">
    <cfRule type="colorScale" priority="30">
      <colorScale>
        <cfvo type="min"/>
        <cfvo type="percentile" val="50"/>
        <cfvo type="max"/>
        <color rgb="FFF8696B"/>
        <color rgb="FFFFEB84"/>
        <color rgb="FF63BE7B"/>
      </colorScale>
    </cfRule>
  </conditionalFormatting>
  <conditionalFormatting sqref="H44">
    <cfRule type="colorScale" priority="28">
      <colorScale>
        <cfvo type="num" val="1"/>
        <cfvo type="num" val="2"/>
        <cfvo type="num" val="3"/>
        <color rgb="FF00B050"/>
        <color rgb="FFFFEB84"/>
        <color rgb="FFF04538"/>
      </colorScale>
    </cfRule>
  </conditionalFormatting>
  <conditionalFormatting sqref="H56">
    <cfRule type="colorScale" priority="26">
      <colorScale>
        <cfvo type="num" val="1"/>
        <cfvo type="num" val="2"/>
        <cfvo type="num" val="3"/>
        <color rgb="FF00B050"/>
        <color rgb="FFFFEB84"/>
        <color rgb="FFCF7573"/>
      </colorScale>
    </cfRule>
  </conditionalFormatting>
  <conditionalFormatting sqref="H56">
    <cfRule type="colorScale" priority="27">
      <colorScale>
        <cfvo type="min"/>
        <cfvo type="percentile" val="50"/>
        <cfvo type="max"/>
        <color rgb="FFF8696B"/>
        <color rgb="FFFFEB84"/>
        <color rgb="FF63BE7B"/>
      </colorScale>
    </cfRule>
  </conditionalFormatting>
  <conditionalFormatting sqref="H56">
    <cfRule type="colorScale" priority="25">
      <colorScale>
        <cfvo type="num" val="1"/>
        <cfvo type="num" val="2"/>
        <cfvo type="num" val="3"/>
        <color rgb="FF00B050"/>
        <color rgb="FFFFEB84"/>
        <color rgb="FFF04538"/>
      </colorScale>
    </cfRule>
  </conditionalFormatting>
  <conditionalFormatting sqref="H60">
    <cfRule type="colorScale" priority="23">
      <colorScale>
        <cfvo type="num" val="1"/>
        <cfvo type="num" val="2"/>
        <cfvo type="num" val="3"/>
        <color rgb="FF00B050"/>
        <color rgb="FFFFEB84"/>
        <color rgb="FFCF7573"/>
      </colorScale>
    </cfRule>
  </conditionalFormatting>
  <conditionalFormatting sqref="H60">
    <cfRule type="colorScale" priority="24">
      <colorScale>
        <cfvo type="min"/>
        <cfvo type="percentile" val="50"/>
        <cfvo type="max"/>
        <color rgb="FFF8696B"/>
        <color rgb="FFFFEB84"/>
        <color rgb="FF63BE7B"/>
      </colorScale>
    </cfRule>
  </conditionalFormatting>
  <conditionalFormatting sqref="H60">
    <cfRule type="colorScale" priority="22">
      <colorScale>
        <cfvo type="num" val="1"/>
        <cfvo type="num" val="2"/>
        <cfvo type="num" val="3"/>
        <color rgb="FF00B050"/>
        <color rgb="FFFFEB84"/>
        <color rgb="FFF04538"/>
      </colorScale>
    </cfRule>
  </conditionalFormatting>
  <conditionalFormatting sqref="H66">
    <cfRule type="colorScale" priority="20">
      <colorScale>
        <cfvo type="num" val="1"/>
        <cfvo type="num" val="2"/>
        <cfvo type="num" val="3"/>
        <color rgb="FF00B050"/>
        <color rgb="FFFFEB84"/>
        <color rgb="FFCF7573"/>
      </colorScale>
    </cfRule>
  </conditionalFormatting>
  <conditionalFormatting sqref="H66">
    <cfRule type="colorScale" priority="21">
      <colorScale>
        <cfvo type="min"/>
        <cfvo type="percentile" val="50"/>
        <cfvo type="max"/>
        <color rgb="FFF8696B"/>
        <color rgb="FFFFEB84"/>
        <color rgb="FF63BE7B"/>
      </colorScale>
    </cfRule>
  </conditionalFormatting>
  <conditionalFormatting sqref="H66">
    <cfRule type="colorScale" priority="19">
      <colorScale>
        <cfvo type="num" val="1"/>
        <cfvo type="num" val="2"/>
        <cfvo type="num" val="3"/>
        <color rgb="FF00B050"/>
        <color rgb="FFFFEB84"/>
        <color rgb="FFF04538"/>
      </colorScale>
    </cfRule>
  </conditionalFormatting>
  <conditionalFormatting sqref="H69">
    <cfRule type="colorScale" priority="17">
      <colorScale>
        <cfvo type="num" val="1"/>
        <cfvo type="num" val="2"/>
        <cfvo type="num" val="3"/>
        <color rgb="FF00B050"/>
        <color rgb="FFFFEB84"/>
        <color rgb="FFCF7573"/>
      </colorScale>
    </cfRule>
  </conditionalFormatting>
  <conditionalFormatting sqref="H69">
    <cfRule type="colorScale" priority="18">
      <colorScale>
        <cfvo type="min"/>
        <cfvo type="percentile" val="50"/>
        <cfvo type="max"/>
        <color rgb="FFF8696B"/>
        <color rgb="FFFFEB84"/>
        <color rgb="FF63BE7B"/>
      </colorScale>
    </cfRule>
  </conditionalFormatting>
  <conditionalFormatting sqref="H69">
    <cfRule type="colorScale" priority="16">
      <colorScale>
        <cfvo type="num" val="1"/>
        <cfvo type="num" val="2"/>
        <cfvo type="num" val="3"/>
        <color rgb="FF00B050"/>
        <color rgb="FFFFEB84"/>
        <color rgb="FFF04538"/>
      </colorScale>
    </cfRule>
  </conditionalFormatting>
  <conditionalFormatting sqref="H74">
    <cfRule type="colorScale" priority="14">
      <colorScale>
        <cfvo type="num" val="1"/>
        <cfvo type="num" val="2"/>
        <cfvo type="num" val="3"/>
        <color rgb="FF00B050"/>
        <color rgb="FFFFEB84"/>
        <color rgb="FFCF7573"/>
      </colorScale>
    </cfRule>
  </conditionalFormatting>
  <conditionalFormatting sqref="H74">
    <cfRule type="colorScale" priority="15">
      <colorScale>
        <cfvo type="min"/>
        <cfvo type="percentile" val="50"/>
        <cfvo type="max"/>
        <color rgb="FFF8696B"/>
        <color rgb="FFFFEB84"/>
        <color rgb="FF63BE7B"/>
      </colorScale>
    </cfRule>
  </conditionalFormatting>
  <conditionalFormatting sqref="H74">
    <cfRule type="colorScale" priority="13">
      <colorScale>
        <cfvo type="num" val="1"/>
        <cfvo type="num" val="2"/>
        <cfvo type="num" val="3"/>
        <color rgb="FF00B050"/>
        <color rgb="FFFFEB84"/>
        <color rgb="FFF04538"/>
      </colorScale>
    </cfRule>
  </conditionalFormatting>
  <conditionalFormatting sqref="H76">
    <cfRule type="colorScale" priority="11">
      <colorScale>
        <cfvo type="num" val="1"/>
        <cfvo type="num" val="2"/>
        <cfvo type="num" val="3"/>
        <color rgb="FF00B050"/>
        <color rgb="FFFFEB84"/>
        <color rgb="FFCF7573"/>
      </colorScale>
    </cfRule>
  </conditionalFormatting>
  <conditionalFormatting sqref="H76">
    <cfRule type="colorScale" priority="10">
      <colorScale>
        <cfvo type="num" val="1"/>
        <cfvo type="num" val="2"/>
        <cfvo type="num" val="3"/>
        <color rgb="FF00B050"/>
        <color rgb="FFFFEB84"/>
        <color rgb="FFF04538"/>
      </colorScale>
    </cfRule>
  </conditionalFormatting>
  <conditionalFormatting sqref="H76">
    <cfRule type="colorScale" priority="12">
      <colorScale>
        <cfvo type="min"/>
        <cfvo type="percentile" val="50"/>
        <cfvo type="max"/>
        <color rgb="FFF8696B"/>
        <color rgb="FFFFEB84"/>
        <color rgb="FF63BE7B"/>
      </colorScale>
    </cfRule>
  </conditionalFormatting>
  <conditionalFormatting sqref="H79">
    <cfRule type="colorScale" priority="8">
      <colorScale>
        <cfvo type="num" val="1"/>
        <cfvo type="num" val="2"/>
        <cfvo type="num" val="3"/>
        <color rgb="FF00B050"/>
        <color rgb="FFFFEB84"/>
        <color rgb="FFCF7573"/>
      </colorScale>
    </cfRule>
  </conditionalFormatting>
  <conditionalFormatting sqref="H79">
    <cfRule type="colorScale" priority="7">
      <colorScale>
        <cfvo type="num" val="1"/>
        <cfvo type="num" val="2"/>
        <cfvo type="num" val="3"/>
        <color rgb="FF00B050"/>
        <color rgb="FFFFEB84"/>
        <color rgb="FFF04538"/>
      </colorScale>
    </cfRule>
  </conditionalFormatting>
  <conditionalFormatting sqref="H79">
    <cfRule type="colorScale" priority="9">
      <colorScale>
        <cfvo type="min"/>
        <cfvo type="percentile" val="50"/>
        <cfvo type="max"/>
        <color rgb="FFF8696B"/>
        <color rgb="FFFFEB84"/>
        <color rgb="FF63BE7B"/>
      </colorScale>
    </cfRule>
  </conditionalFormatting>
  <conditionalFormatting sqref="H62">
    <cfRule type="colorScale" priority="2">
      <colorScale>
        <cfvo type="num" val="1"/>
        <cfvo type="num" val="2"/>
        <cfvo type="num" val="3"/>
        <color rgb="FF00B050"/>
        <color rgb="FFFFEB84"/>
        <color rgb="FFCF7573"/>
      </colorScale>
    </cfRule>
  </conditionalFormatting>
  <conditionalFormatting sqref="H62">
    <cfRule type="colorScale" priority="3">
      <colorScale>
        <cfvo type="min"/>
        <cfvo type="percentile" val="50"/>
        <cfvo type="max"/>
        <color rgb="FFF8696B"/>
        <color rgb="FFFFEB84"/>
        <color rgb="FF63BE7B"/>
      </colorScale>
    </cfRule>
  </conditionalFormatting>
  <conditionalFormatting sqref="H62">
    <cfRule type="colorScale" priority="1">
      <colorScale>
        <cfvo type="num" val="1"/>
        <cfvo type="num" val="2"/>
        <cfvo type="num" val="3"/>
        <color rgb="FF00B050"/>
        <color rgb="FFFFEB84"/>
        <color rgb="FFF04538"/>
      </colorScale>
    </cfRule>
  </conditionalFormatting>
  <dataValidations count="1">
    <dataValidation type="whole" allowBlank="1" showInputMessage="1" showErrorMessage="1" sqref="H5:H10">
      <formula1>1</formula1>
      <formula2>3</formula2>
    </dataValidation>
  </dataValidations>
  <pageMargins left="0.70866141732283472" right="0.70866141732283472" top="0.74803149606299213" bottom="0.74803149606299213" header="0.31496062992125984" footer="0.31496062992125984"/>
  <pageSetup paperSize="9" scale="48"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Ohje</vt:lpstr>
      <vt:lpstr>Kyselylomake</vt:lpstr>
      <vt:lpstr>Sheet1</vt:lpstr>
      <vt:lpstr>Kyselylomake!Print_Area</vt:lpstr>
      <vt:lpstr>Ohje!Print_Area</vt:lpstr>
      <vt:lpstr>Kyselylomake!Print_Titles</vt:lpstr>
    </vt:vector>
  </TitlesOfParts>
  <Company>Ympäristöhallinto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Suikkanen Sanna</dc:creator>
  <cp:lastModifiedBy>Evelin Piirsalu</cp:lastModifiedBy>
  <cp:lastPrinted>2019-01-10T10:11:45Z</cp:lastPrinted>
  <dcterms:created xsi:type="dcterms:W3CDTF">2017-07-27T06:48:06Z</dcterms:created>
  <dcterms:modified xsi:type="dcterms:W3CDTF">2019-01-14T10:23:28Z</dcterms:modified>
</cp:coreProperties>
</file>